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2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cklasschmidt/Downloads/Master thesis/Code/"/>
    </mc:Choice>
  </mc:AlternateContent>
  <xr:revisionPtr revIDLastSave="0" documentId="13_ncr:1_{37CC7A2C-A44B-3A48-819D-C4AAA915A452}" xr6:coauthVersionLast="47" xr6:coauthVersionMax="47" xr10:uidLastSave="{00000000-0000-0000-0000-000000000000}"/>
  <bookViews>
    <workbookView xWindow="0" yWindow="500" windowWidth="28800" windowHeight="17500" activeTab="1" xr2:uid="{BF1B82E2-DBB5-8D4C-8A0F-FD185CC89BB4}"/>
  </bookViews>
  <sheets>
    <sheet name="VAR " sheetId="1" r:id="rId1"/>
    <sheet name="BVAR " sheetId="5" r:id="rId2"/>
    <sheet name="Sheet1" sheetId="6" r:id="rId3"/>
    <sheet name="DIKEY test" sheetId="4" r:id="rId4"/>
    <sheet name="Naïve " sheetId="2" r:id="rId5"/>
    <sheet name="ARIMA error difference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S32" i="5" l="1"/>
  <c r="AO31" i="5"/>
  <c r="AH32" i="5"/>
  <c r="AJ38" i="5"/>
  <c r="AA31" i="5"/>
  <c r="X36" i="5"/>
  <c r="X35" i="5"/>
  <c r="X34" i="5"/>
  <c r="X33" i="5"/>
  <c r="AT35" i="5"/>
  <c r="AS35" i="5"/>
  <c r="AT34" i="5"/>
  <c r="AS34" i="5"/>
  <c r="AT33" i="5"/>
  <c r="AS33" i="5"/>
  <c r="AT32" i="5"/>
  <c r="AT31" i="5"/>
  <c r="AS31" i="5"/>
  <c r="AP35" i="5"/>
  <c r="AO35" i="5"/>
  <c r="AP34" i="5"/>
  <c r="AO34" i="5"/>
  <c r="AP33" i="5"/>
  <c r="AO33" i="5"/>
  <c r="AP32" i="5"/>
  <c r="AO32" i="5"/>
  <c r="AP31" i="5"/>
  <c r="AB31" i="5"/>
  <c r="AB32" i="5"/>
  <c r="AB33" i="5"/>
  <c r="AB34" i="5"/>
  <c r="AB35" i="5"/>
  <c r="AA32" i="5"/>
  <c r="AA33" i="5"/>
  <c r="AA34" i="5"/>
  <c r="AA35" i="5"/>
  <c r="AH31" i="5"/>
  <c r="AH33" i="5"/>
  <c r="AH34" i="5"/>
  <c r="AH35" i="5"/>
  <c r="AI32" i="5"/>
  <c r="AI33" i="5"/>
  <c r="AI34" i="5"/>
  <c r="AI35" i="5"/>
  <c r="AI31" i="5"/>
  <c r="AL35" i="5"/>
  <c r="AK35" i="5"/>
  <c r="AJ35" i="5"/>
  <c r="AE35" i="5"/>
  <c r="AD35" i="5"/>
  <c r="AC35" i="5"/>
  <c r="AL34" i="5"/>
  <c r="AK34" i="5"/>
  <c r="AJ34" i="5"/>
  <c r="AE34" i="5"/>
  <c r="AD34" i="5"/>
  <c r="AC34" i="5"/>
  <c r="AL33" i="5"/>
  <c r="AK33" i="5"/>
  <c r="AJ33" i="5"/>
  <c r="AE33" i="5"/>
  <c r="AD33" i="5"/>
  <c r="AC33" i="5"/>
  <c r="AL32" i="5"/>
  <c r="AK32" i="5"/>
  <c r="AJ32" i="5"/>
  <c r="AE32" i="5"/>
  <c r="AD32" i="5"/>
  <c r="AC32" i="5"/>
  <c r="AL31" i="5"/>
  <c r="AK31" i="5"/>
  <c r="AJ31" i="5"/>
  <c r="AE31" i="5"/>
  <c r="AD31" i="5"/>
  <c r="AC31" i="5"/>
  <c r="E7" i="4"/>
  <c r="I60" i="3"/>
  <c r="I41" i="3"/>
  <c r="I53" i="3"/>
  <c r="J53" i="3"/>
  <c r="J67" i="3" s="1"/>
  <c r="I54" i="3"/>
  <c r="I68" i="3" s="1"/>
  <c r="J54" i="3"/>
  <c r="I55" i="3"/>
  <c r="J55" i="3"/>
  <c r="I56" i="3"/>
  <c r="J56" i="3"/>
  <c r="J70" i="3" s="1"/>
  <c r="I57" i="3"/>
  <c r="J57" i="3"/>
  <c r="H54" i="3"/>
  <c r="H55" i="3"/>
  <c r="H56" i="3"/>
  <c r="H57" i="3"/>
  <c r="H71" i="3" s="1"/>
  <c r="H53" i="3"/>
  <c r="D53" i="3"/>
  <c r="E53" i="3"/>
  <c r="D54" i="3"/>
  <c r="E54" i="3"/>
  <c r="E68" i="3" s="1"/>
  <c r="D55" i="3"/>
  <c r="E55" i="3"/>
  <c r="E69" i="3" s="1"/>
  <c r="D56" i="3"/>
  <c r="D70" i="3" s="1"/>
  <c r="E56" i="3"/>
  <c r="D57" i="3"/>
  <c r="E57" i="3"/>
  <c r="C54" i="3"/>
  <c r="C55" i="3"/>
  <c r="C56" i="3"/>
  <c r="C70" i="3" s="1"/>
  <c r="C57" i="3"/>
  <c r="C71" i="3" s="1"/>
  <c r="C53" i="3"/>
  <c r="I27" i="3"/>
  <c r="J27" i="3"/>
  <c r="I28" i="3"/>
  <c r="J28" i="3"/>
  <c r="J42" i="3" s="1"/>
  <c r="I29" i="3"/>
  <c r="J29" i="3"/>
  <c r="I30" i="3"/>
  <c r="J30" i="3"/>
  <c r="J44" i="3" s="1"/>
  <c r="I31" i="3"/>
  <c r="J31" i="3"/>
  <c r="H28" i="3"/>
  <c r="H29" i="3"/>
  <c r="H30" i="3"/>
  <c r="H31" i="3"/>
  <c r="H27" i="3"/>
  <c r="H41" i="3" s="1"/>
  <c r="D27" i="3"/>
  <c r="E27" i="3"/>
  <c r="D28" i="3"/>
  <c r="E28" i="3"/>
  <c r="E42" i="3" s="1"/>
  <c r="D29" i="3"/>
  <c r="E29" i="3"/>
  <c r="D30" i="3"/>
  <c r="E30" i="3"/>
  <c r="E44" i="3" s="1"/>
  <c r="D31" i="3"/>
  <c r="E31" i="3"/>
  <c r="E45" i="3" s="1"/>
  <c r="C28" i="3"/>
  <c r="C29" i="3"/>
  <c r="C30" i="3"/>
  <c r="C31" i="3"/>
  <c r="C45" i="3" s="1"/>
  <c r="C27" i="3"/>
  <c r="I67" i="3"/>
  <c r="J71" i="3"/>
  <c r="I71" i="3"/>
  <c r="E71" i="3"/>
  <c r="D71" i="3"/>
  <c r="I70" i="3"/>
  <c r="H70" i="3"/>
  <c r="E70" i="3"/>
  <c r="J69" i="3"/>
  <c r="I69" i="3"/>
  <c r="H69" i="3"/>
  <c r="D69" i="3"/>
  <c r="C69" i="3"/>
  <c r="J68" i="3"/>
  <c r="H68" i="3"/>
  <c r="D68" i="3"/>
  <c r="C68" i="3"/>
  <c r="H67" i="3"/>
  <c r="E67" i="3"/>
  <c r="D67" i="3"/>
  <c r="C67" i="3"/>
  <c r="J45" i="3"/>
  <c r="I45" i="3"/>
  <c r="H45" i="3"/>
  <c r="D45" i="3"/>
  <c r="I44" i="3"/>
  <c r="H44" i="3"/>
  <c r="D44" i="3"/>
  <c r="C44" i="3"/>
  <c r="J43" i="3"/>
  <c r="I43" i="3"/>
  <c r="H43" i="3"/>
  <c r="E43" i="3"/>
  <c r="D43" i="3"/>
  <c r="C43" i="3"/>
  <c r="I42" i="3"/>
  <c r="H42" i="3"/>
  <c r="D42" i="3"/>
  <c r="C42" i="3"/>
  <c r="J41" i="3"/>
  <c r="E41" i="3"/>
  <c r="D41" i="3"/>
  <c r="D46" i="3" s="1"/>
  <c r="C41" i="3"/>
  <c r="I21" i="3"/>
  <c r="J21" i="3"/>
  <c r="H21" i="3"/>
  <c r="J20" i="3"/>
  <c r="I20" i="3"/>
  <c r="H20" i="3"/>
  <c r="J19" i="3"/>
  <c r="I19" i="3"/>
  <c r="H19" i="3"/>
  <c r="J18" i="3"/>
  <c r="I18" i="3"/>
  <c r="H18" i="3"/>
  <c r="J17" i="3"/>
  <c r="I17" i="3"/>
  <c r="H17" i="3"/>
  <c r="C18" i="3"/>
  <c r="D18" i="3"/>
  <c r="E18" i="3"/>
  <c r="C19" i="3"/>
  <c r="D19" i="3"/>
  <c r="E19" i="3"/>
  <c r="C20" i="3"/>
  <c r="D20" i="3"/>
  <c r="E20" i="3"/>
  <c r="C21" i="3"/>
  <c r="D21" i="3"/>
  <c r="E21" i="3"/>
  <c r="D17" i="3"/>
  <c r="E17" i="3"/>
  <c r="C17" i="3"/>
  <c r="I46" i="3" l="1"/>
  <c r="H46" i="3"/>
  <c r="C46" i="3"/>
  <c r="E46" i="3"/>
  <c r="J46" i="3"/>
  <c r="D72" i="3"/>
  <c r="I72" i="3"/>
  <c r="H72" i="3"/>
  <c r="J72" i="3"/>
  <c r="E72" i="3"/>
  <c r="C72" i="3"/>
</calcChain>
</file>

<file path=xl/sharedStrings.xml><?xml version="1.0" encoding="utf-8"?>
<sst xmlns="http://schemas.openxmlformats.org/spreadsheetml/2006/main" count="801" uniqueCount="101">
  <si>
    <t xml:space="preserve">VAR 2019 </t>
  </si>
  <si>
    <t>VAR 2021</t>
  </si>
  <si>
    <t xml:space="preserve">RMSE </t>
  </si>
  <si>
    <t xml:space="preserve">MAE </t>
  </si>
  <si>
    <t xml:space="preserve">MASE </t>
  </si>
  <si>
    <t>Without Daily average of Norwegian rainfall levels</t>
  </si>
  <si>
    <t xml:space="preserve">Without Baseline model </t>
  </si>
  <si>
    <t>Without East Denmark</t>
  </si>
  <si>
    <t>Without Daily average of German gas settlement prices on the futures market</t>
  </si>
  <si>
    <t>Witout Daily average of Danish temperature levels</t>
  </si>
  <si>
    <t>Witout Daily average of Danish wind speed levels</t>
  </si>
  <si>
    <t xml:space="preserve">Baseline model </t>
  </si>
  <si>
    <t xml:space="preserve">Naïve 2019 </t>
  </si>
  <si>
    <t>Naïve 2021</t>
  </si>
  <si>
    <t>New months( January, March, August, November )</t>
  </si>
  <si>
    <t>ARIMA 2019</t>
  </si>
  <si>
    <t>RMSE</t>
  </si>
  <si>
    <t>MAE</t>
  </si>
  <si>
    <t>SARIMA 2019</t>
  </si>
  <si>
    <t>MASE</t>
  </si>
  <si>
    <t>point</t>
  </si>
  <si>
    <t xml:space="preserve">7 days </t>
  </si>
  <si>
    <t xml:space="preserve">14 days </t>
  </si>
  <si>
    <t xml:space="preserve">21 days </t>
  </si>
  <si>
    <t xml:space="preserve">28 days </t>
  </si>
  <si>
    <t>ARIMA 2021</t>
  </si>
  <si>
    <t>% change point</t>
  </si>
  <si>
    <t xml:space="preserve">% change 7 days </t>
  </si>
  <si>
    <t xml:space="preserve">% change 14 days </t>
  </si>
  <si>
    <t xml:space="preserve">% change 21 days </t>
  </si>
  <si>
    <t xml:space="preserve">% change 28 days </t>
  </si>
  <si>
    <t>ARIMA VS SARIMA</t>
  </si>
  <si>
    <t xml:space="preserve">Heterogeneity test using East Denmark prices </t>
  </si>
  <si>
    <t>SARIMA 2021</t>
  </si>
  <si>
    <t>Change East DK</t>
  </si>
  <si>
    <t xml:space="preserve">Average change </t>
  </si>
  <si>
    <t>Robustness Check for January, March, August, November</t>
  </si>
  <si>
    <t>Error measures 2019. January, March, August, November</t>
  </si>
  <si>
    <t>Error measures 2021. January, March, August, November</t>
  </si>
  <si>
    <t>Change 2019</t>
  </si>
  <si>
    <t>Change 2021</t>
  </si>
  <si>
    <t xml:space="preserve">Non differced VAR model </t>
  </si>
  <si>
    <t>Differenced Var model</t>
  </si>
  <si>
    <t>Differenced without dkTemp</t>
  </si>
  <si>
    <t>Differenced without East Denmark Price</t>
  </si>
  <si>
    <t>Differenced without norway rain</t>
  </si>
  <si>
    <t>Differenced Witout Daily average of Danish wind speed levels</t>
  </si>
  <si>
    <t>Differenced Without Daily average of German gas settlement prices on the futures market</t>
  </si>
  <si>
    <t>Differenced Witout Wind and Rain</t>
  </si>
  <si>
    <t>Differenced with only DK1, DK2, and Gas</t>
  </si>
  <si>
    <t>Augmented Dickey-Fuller test 2017 to 2021</t>
  </si>
  <si>
    <t xml:space="preserve">p-Value </t>
  </si>
  <si>
    <t>Stationary</t>
  </si>
  <si>
    <t>Yes</t>
  </si>
  <si>
    <t>Varible</t>
  </si>
  <si>
    <t>West Denmark</t>
  </si>
  <si>
    <t xml:space="preserve">East Dennmark </t>
  </si>
  <si>
    <t>No</t>
  </si>
  <si>
    <t>Gas Price</t>
  </si>
  <si>
    <t>Danish Tempature</t>
  </si>
  <si>
    <t>Danish Wind levels</t>
  </si>
  <si>
    <t>Norwegian Rain</t>
  </si>
  <si>
    <t xml:space="preserve">Varible </t>
  </si>
  <si>
    <t>Augmented Dickey-Fuller test 2021 to 2022</t>
  </si>
  <si>
    <t xml:space="preserve">BVAR 2019 </t>
  </si>
  <si>
    <t>BVAR 2021</t>
  </si>
  <si>
    <t>7 days</t>
  </si>
  <si>
    <t>21 days</t>
  </si>
  <si>
    <t>Point</t>
  </si>
  <si>
    <t>28 days</t>
  </si>
  <si>
    <t xml:space="preserve">Differenced BVAR Average </t>
  </si>
  <si>
    <t>Differenced BVAR Average without  Daily average of German gas settlement prices on the futures market</t>
  </si>
  <si>
    <t>14 days</t>
  </si>
  <si>
    <t>Differenced BVAR Average without dkTemp</t>
  </si>
  <si>
    <t>Differenced BVAR Average without dkWind</t>
  </si>
  <si>
    <t>Differenced BVAR Average without norway rain</t>
  </si>
  <si>
    <t>Differenced BVAR Average without East Denmark Prices</t>
  </si>
  <si>
    <t>days</t>
  </si>
  <si>
    <t>Differenced BVAR Average witout Wind and Rain</t>
  </si>
  <si>
    <t>Differenced BVAR Average with only DK1, DK2, and Gas prices</t>
  </si>
  <si>
    <t>naive 2019</t>
  </si>
  <si>
    <t>naive 2021</t>
  </si>
  <si>
    <t>snaive 2019</t>
  </si>
  <si>
    <t>snaive 2021</t>
  </si>
  <si>
    <t>Arima 2019</t>
  </si>
  <si>
    <t>arima 2021</t>
  </si>
  <si>
    <t>VAR 2019</t>
  </si>
  <si>
    <t>Snaive weekly 2019</t>
  </si>
  <si>
    <t>Snaive weekly 2021</t>
  </si>
  <si>
    <t>BVAR 2019</t>
  </si>
  <si>
    <t>MASEcalc</t>
  </si>
  <si>
    <t>rMAE</t>
  </si>
  <si>
    <t>BVAR 21 :)</t>
  </si>
  <si>
    <t>MAPE</t>
  </si>
  <si>
    <t>BVAR (p=7) for 2019</t>
  </si>
  <si>
    <t>BVAR (p=7) for 2021</t>
  </si>
  <si>
    <t>February</t>
  </si>
  <si>
    <t>July</t>
  </si>
  <si>
    <t>September</t>
  </si>
  <si>
    <t>December</t>
  </si>
  <si>
    <t>Averages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</si>
</sst>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0.0%"/>
  </numFmts>
  <fonts count="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</font>
    <font>
      <b/>
      <sz val="11"/>
      <color rgb="FF000000"/>
      <name val="Calibri"/>
      <family val="2"/>
      <scheme val="minor"/>
    </font>
    <font>
      <sz val="12"/>
      <color rgb="FFE6E1DC"/>
      <name val="Monaco"/>
      <family val="3"/>
    </font>
  </fonts>
  <fills count="1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8EA9DB"/>
        <bgColor rgb="FF000000"/>
      </patternFill>
    </fill>
    <fill>
      <patternFill patternType="solid">
        <fgColor rgb="FFB4C6E7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rgb="FFC6EFCE"/>
      </patternFill>
    </fill>
    <fill>
      <patternFill patternType="solid">
        <fgColor theme="4" tint="0.79998168889431442"/>
        <bgColor indexed="65"/>
      </patternFill>
    </fill>
  </fills>
  <borders count="5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theme="4"/>
      </bottom>
      <diagonal/>
    </border>
    <border>
      <left/>
      <right style="thin">
        <color theme="0"/>
      </right>
      <top/>
      <bottom style="thin">
        <color theme="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4"/>
      </bottom>
      <diagonal/>
    </border>
    <border>
      <left/>
      <right/>
      <top style="thin">
        <color theme="0"/>
      </top>
      <bottom/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double">
        <color theme="4"/>
      </top>
      <bottom style="thin">
        <color theme="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double">
        <color theme="4"/>
      </top>
      <bottom style="thin">
        <color theme="4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 style="double">
        <color theme="4"/>
      </top>
      <bottom style="thin">
        <color theme="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/>
      <top style="thin">
        <color theme="4"/>
      </top>
      <bottom/>
      <diagonal/>
    </border>
    <border>
      <left/>
      <right/>
      <top style="double">
        <color theme="4"/>
      </top>
      <bottom style="double">
        <color theme="4" tint="-0.249977111117893"/>
      </bottom>
      <diagonal/>
    </border>
    <border>
      <left/>
      <right/>
      <top style="double">
        <color theme="4" tint="-0.249977111117893"/>
      </top>
      <bottom style="double">
        <color theme="4" tint="-0.249977111117893"/>
      </bottom>
      <diagonal/>
    </border>
    <border>
      <left/>
      <right/>
      <top/>
      <bottom style="double">
        <color theme="4" tint="-0.249977111117893"/>
      </bottom>
      <diagonal/>
    </border>
    <border>
      <left/>
      <right/>
      <top style="thin">
        <color theme="4"/>
      </top>
      <bottom style="double">
        <color theme="4" tint="-0.249977111117893"/>
      </bottom>
      <diagonal/>
    </border>
    <border>
      <left/>
      <right/>
      <top/>
      <bottom style="double">
        <color theme="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2" fillId="0" borderId="40" applyNumberFormat="0" applyFill="0" applyAlignment="0" applyProtection="0"/>
  </cellStyleXfs>
  <cellXfs count="170">
    <xf numFmtId="0" fontId="0" fillId="0" borderId="0" xfId="0"/>
    <xf numFmtId="0" fontId="0" fillId="2" borderId="0" xfId="0" applyFill="1" applyAlignment="1">
      <alignment horizontal="center"/>
    </xf>
    <xf numFmtId="0" fontId="0" fillId="2" borderId="0" xfId="0" applyFill="1"/>
    <xf numFmtId="0" fontId="2" fillId="0" borderId="2" xfId="0" applyFont="1" applyBorder="1"/>
    <xf numFmtId="0" fontId="2" fillId="4" borderId="3" xfId="0" applyFont="1" applyFill="1" applyBorder="1"/>
    <xf numFmtId="0" fontId="2" fillId="5" borderId="4" xfId="0" applyFont="1" applyFill="1" applyBorder="1"/>
    <xf numFmtId="0" fontId="2" fillId="6" borderId="2" xfId="0" applyFont="1" applyFill="1" applyBorder="1"/>
    <xf numFmtId="0" fontId="2" fillId="5" borderId="2" xfId="0" applyFont="1" applyFill="1" applyBorder="1"/>
    <xf numFmtId="164" fontId="0" fillId="5" borderId="4" xfId="1" applyNumberFormat="1" applyFont="1" applyFill="1" applyBorder="1"/>
    <xf numFmtId="0" fontId="2" fillId="0" borderId="0" xfId="0" applyFont="1" applyFill="1" applyBorder="1"/>
    <xf numFmtId="0" fontId="0" fillId="7" borderId="0" xfId="0" applyFill="1"/>
    <xf numFmtId="0" fontId="2" fillId="7" borderId="0" xfId="0" applyFont="1" applyFill="1" applyBorder="1"/>
    <xf numFmtId="0" fontId="0" fillId="7" borderId="0" xfId="0" applyFill="1" applyBorder="1"/>
    <xf numFmtId="0" fontId="0" fillId="7" borderId="0" xfId="0" applyFont="1" applyFill="1" applyBorder="1"/>
    <xf numFmtId="0" fontId="2" fillId="4" borderId="5" xfId="0" applyFont="1" applyFill="1" applyBorder="1"/>
    <xf numFmtId="2" fontId="0" fillId="5" borderId="4" xfId="0" applyNumberFormat="1" applyFont="1" applyFill="1" applyBorder="1"/>
    <xf numFmtId="2" fontId="0" fillId="6" borderId="2" xfId="0" applyNumberFormat="1" applyFill="1" applyBorder="1"/>
    <xf numFmtId="2" fontId="0" fillId="5" borderId="2" xfId="0" applyNumberFormat="1" applyFill="1" applyBorder="1"/>
    <xf numFmtId="164" fontId="0" fillId="6" borderId="4" xfId="1" applyNumberFormat="1" applyFont="1" applyFill="1" applyBorder="1"/>
    <xf numFmtId="2" fontId="0" fillId="5" borderId="4" xfId="0" applyNumberFormat="1" applyFill="1" applyBorder="1"/>
    <xf numFmtId="2" fontId="0" fillId="7" borderId="0" xfId="0" applyNumberFormat="1" applyFill="1"/>
    <xf numFmtId="2" fontId="2" fillId="5" borderId="4" xfId="0" applyNumberFormat="1" applyFont="1" applyFill="1" applyBorder="1"/>
    <xf numFmtId="2" fontId="0" fillId="0" borderId="2" xfId="0" applyNumberFormat="1" applyBorder="1"/>
    <xf numFmtId="2" fontId="2" fillId="0" borderId="2" xfId="0" applyNumberFormat="1" applyFont="1" applyBorder="1"/>
    <xf numFmtId="2" fontId="2" fillId="5" borderId="2" xfId="0" applyNumberFormat="1" applyFont="1" applyFill="1" applyBorder="1"/>
    <xf numFmtId="2" fontId="2" fillId="4" borderId="3" xfId="0" applyNumberFormat="1" applyFont="1" applyFill="1" applyBorder="1"/>
    <xf numFmtId="2" fontId="2" fillId="6" borderId="2" xfId="0" applyNumberFormat="1" applyFont="1" applyFill="1" applyBorder="1"/>
    <xf numFmtId="9" fontId="0" fillId="5" borderId="4" xfId="1" applyFont="1" applyFill="1" applyBorder="1"/>
    <xf numFmtId="2" fontId="0" fillId="0" borderId="0" xfId="0" applyNumberFormat="1"/>
    <xf numFmtId="0" fontId="2" fillId="8" borderId="11" xfId="0" applyFont="1" applyFill="1" applyBorder="1"/>
    <xf numFmtId="0" fontId="2" fillId="8" borderId="12" xfId="0" applyFont="1" applyFill="1" applyBorder="1"/>
    <xf numFmtId="0" fontId="2" fillId="8" borderId="13" xfId="0" applyFont="1" applyFill="1" applyBorder="1"/>
    <xf numFmtId="2" fontId="0" fillId="8" borderId="0" xfId="0" applyNumberFormat="1" applyFill="1" applyBorder="1"/>
    <xf numFmtId="0" fontId="0" fillId="8" borderId="0" xfId="0" applyFill="1" applyBorder="1"/>
    <xf numFmtId="0" fontId="3" fillId="8" borderId="14" xfId="0" applyFont="1" applyFill="1" applyBorder="1"/>
    <xf numFmtId="0" fontId="0" fillId="8" borderId="15" xfId="0" applyFill="1" applyBorder="1"/>
    <xf numFmtId="0" fontId="3" fillId="8" borderId="16" xfId="0" applyFont="1" applyFill="1" applyBorder="1"/>
    <xf numFmtId="2" fontId="0" fillId="8" borderId="17" xfId="0" applyNumberFormat="1" applyFill="1" applyBorder="1"/>
    <xf numFmtId="0" fontId="0" fillId="8" borderId="17" xfId="0" applyFill="1" applyBorder="1"/>
    <xf numFmtId="0" fontId="0" fillId="8" borderId="18" xfId="0" applyFill="1" applyBorder="1"/>
    <xf numFmtId="0" fontId="2" fillId="8" borderId="25" xfId="0" applyFont="1" applyFill="1" applyBorder="1"/>
    <xf numFmtId="0" fontId="3" fillId="8" borderId="27" xfId="0" applyFont="1" applyFill="1" applyBorder="1"/>
    <xf numFmtId="0" fontId="3" fillId="8" borderId="29" xfId="0" applyFont="1" applyFill="1" applyBorder="1"/>
    <xf numFmtId="0" fontId="3" fillId="2" borderId="20" xfId="0" applyFont="1" applyFill="1" applyBorder="1"/>
    <xf numFmtId="2" fontId="0" fillId="2" borderId="21" xfId="0" applyNumberFormat="1" applyFill="1" applyBorder="1"/>
    <xf numFmtId="0" fontId="0" fillId="2" borderId="21" xfId="0" applyFill="1" applyBorder="1"/>
    <xf numFmtId="0" fontId="3" fillId="2" borderId="26" xfId="0" applyFont="1" applyFill="1" applyBorder="1"/>
    <xf numFmtId="0" fontId="0" fillId="2" borderId="22" xfId="0" applyFill="1" applyBorder="1"/>
    <xf numFmtId="0" fontId="3" fillId="2" borderId="23" xfId="0" applyFont="1" applyFill="1" applyBorder="1"/>
    <xf numFmtId="2" fontId="0" fillId="2" borderId="19" xfId="0" applyNumberFormat="1" applyFill="1" applyBorder="1"/>
    <xf numFmtId="0" fontId="0" fillId="2" borderId="19" xfId="0" applyFill="1" applyBorder="1"/>
    <xf numFmtId="0" fontId="3" fillId="2" borderId="28" xfId="0" applyFont="1" applyFill="1" applyBorder="1"/>
    <xf numFmtId="0" fontId="0" fillId="2" borderId="24" xfId="0" applyFill="1" applyBorder="1"/>
    <xf numFmtId="0" fontId="2" fillId="8" borderId="12" xfId="0" applyFont="1" applyFill="1" applyBorder="1" applyAlignment="1">
      <alignment horizontal="right"/>
    </xf>
    <xf numFmtId="0" fontId="4" fillId="10" borderId="0" xfId="0" applyFont="1" applyFill="1"/>
    <xf numFmtId="3" fontId="4" fillId="10" borderId="0" xfId="0" applyNumberFormat="1" applyFont="1" applyFill="1"/>
    <xf numFmtId="3" fontId="0" fillId="0" borderId="0" xfId="0" applyNumberFormat="1"/>
    <xf numFmtId="4" fontId="4" fillId="10" borderId="19" xfId="0" applyNumberFormat="1" applyFont="1" applyFill="1" applyBorder="1" applyAlignment="1">
      <alignment horizontal="right"/>
    </xf>
    <xf numFmtId="0" fontId="4" fillId="10" borderId="19" xfId="0" applyFont="1" applyFill="1" applyBorder="1"/>
    <xf numFmtId="2" fontId="4" fillId="10" borderId="19" xfId="0" applyNumberFormat="1" applyFont="1" applyFill="1" applyBorder="1"/>
    <xf numFmtId="0" fontId="4" fillId="10" borderId="19" xfId="0" applyFont="1" applyFill="1" applyBorder="1" applyAlignment="1">
      <alignment horizontal="right"/>
    </xf>
    <xf numFmtId="0" fontId="4" fillId="10" borderId="30" xfId="0" applyFont="1" applyFill="1" applyBorder="1" applyAlignment="1">
      <alignment horizontal="right"/>
    </xf>
    <xf numFmtId="4" fontId="4" fillId="10" borderId="30" xfId="0" applyNumberFormat="1" applyFont="1" applyFill="1" applyBorder="1" applyAlignment="1">
      <alignment horizontal="right"/>
    </xf>
    <xf numFmtId="2" fontId="5" fillId="2" borderId="19" xfId="0" applyNumberFormat="1" applyFont="1" applyFill="1" applyBorder="1"/>
    <xf numFmtId="2" fontId="0" fillId="2" borderId="19" xfId="0" applyNumberFormat="1" applyFont="1" applyFill="1" applyBorder="1"/>
    <xf numFmtId="4" fontId="4" fillId="10" borderId="19" xfId="0" applyNumberFormat="1" applyFont="1" applyFill="1" applyBorder="1"/>
    <xf numFmtId="0" fontId="4" fillId="10" borderId="31" xfId="0" applyFont="1" applyFill="1" applyBorder="1"/>
    <xf numFmtId="0" fontId="4" fillId="10" borderId="28" xfId="0" applyFont="1" applyFill="1" applyBorder="1"/>
    <xf numFmtId="0" fontId="4" fillId="10" borderId="27" xfId="0" applyFont="1" applyFill="1" applyBorder="1"/>
    <xf numFmtId="0" fontId="4" fillId="10" borderId="0" xfId="0" applyFont="1" applyFill="1" applyBorder="1" applyAlignment="1">
      <alignment horizontal="right"/>
    </xf>
    <xf numFmtId="2" fontId="5" fillId="2" borderId="0" xfId="0" applyNumberFormat="1" applyFont="1" applyFill="1" applyBorder="1"/>
    <xf numFmtId="2" fontId="0" fillId="2" borderId="0" xfId="0" applyNumberFormat="1" applyFill="1" applyBorder="1"/>
    <xf numFmtId="2" fontId="0" fillId="2" borderId="0" xfId="0" applyNumberFormat="1" applyFont="1" applyFill="1" applyBorder="1"/>
    <xf numFmtId="2" fontId="4" fillId="10" borderId="0" xfId="0" applyNumberFormat="1" applyFont="1" applyFill="1" applyBorder="1"/>
    <xf numFmtId="4" fontId="4" fillId="10" borderId="30" xfId="0" applyNumberFormat="1" applyFont="1" applyFill="1" applyBorder="1"/>
    <xf numFmtId="4" fontId="4" fillId="10" borderId="0" xfId="0" applyNumberFormat="1" applyFont="1" applyFill="1" applyBorder="1"/>
    <xf numFmtId="4" fontId="4" fillId="10" borderId="33" xfId="0" applyNumberFormat="1" applyFont="1" applyFill="1" applyBorder="1"/>
    <xf numFmtId="0" fontId="4" fillId="10" borderId="32" xfId="0" applyFont="1" applyFill="1" applyBorder="1"/>
    <xf numFmtId="4" fontId="4" fillId="10" borderId="1" xfId="0" applyNumberFormat="1" applyFont="1" applyFill="1" applyBorder="1"/>
    <xf numFmtId="0" fontId="4" fillId="11" borderId="0" xfId="0" applyFont="1" applyFill="1"/>
    <xf numFmtId="0" fontId="4" fillId="11" borderId="0" xfId="0" applyFont="1" applyFill="1" applyAlignment="1">
      <alignment horizontal="right"/>
    </xf>
    <xf numFmtId="0" fontId="4" fillId="10" borderId="34" xfId="0" applyFont="1" applyFill="1" applyBorder="1" applyAlignment="1">
      <alignment horizontal="right"/>
    </xf>
    <xf numFmtId="0" fontId="4" fillId="10" borderId="23" xfId="0" applyFont="1" applyFill="1" applyBorder="1"/>
    <xf numFmtId="0" fontId="4" fillId="10" borderId="24" xfId="0" applyFont="1" applyFill="1" applyBorder="1" applyAlignment="1">
      <alignment horizontal="right"/>
    </xf>
    <xf numFmtId="2" fontId="4" fillId="10" borderId="24" xfId="0" applyNumberFormat="1" applyFont="1" applyFill="1" applyBorder="1"/>
    <xf numFmtId="0" fontId="4" fillId="10" borderId="14" xfId="0" applyFont="1" applyFill="1" applyBorder="1"/>
    <xf numFmtId="0" fontId="4" fillId="10" borderId="15" xfId="0" applyFont="1" applyFill="1" applyBorder="1" applyAlignment="1">
      <alignment horizontal="right"/>
    </xf>
    <xf numFmtId="2" fontId="0" fillId="2" borderId="24" xfId="0" applyNumberFormat="1" applyFill="1" applyBorder="1"/>
    <xf numFmtId="2" fontId="0" fillId="2" borderId="15" xfId="0" applyNumberFormat="1" applyFill="1" applyBorder="1"/>
    <xf numFmtId="2" fontId="4" fillId="10" borderId="15" xfId="0" applyNumberFormat="1" applyFont="1" applyFill="1" applyBorder="1"/>
    <xf numFmtId="4" fontId="4" fillId="10" borderId="24" xfId="0" applyNumberFormat="1" applyFont="1" applyFill="1" applyBorder="1"/>
    <xf numFmtId="4" fontId="4" fillId="10" borderId="15" xfId="0" applyNumberFormat="1" applyFont="1" applyFill="1" applyBorder="1"/>
    <xf numFmtId="0" fontId="4" fillId="10" borderId="35" xfId="0" applyFont="1" applyFill="1" applyBorder="1"/>
    <xf numFmtId="4" fontId="4" fillId="10" borderId="36" xfId="0" applyNumberFormat="1" applyFont="1" applyFill="1" applyBorder="1"/>
    <xf numFmtId="0" fontId="4" fillId="10" borderId="0" xfId="0" applyFont="1" applyFill="1" applyBorder="1"/>
    <xf numFmtId="0" fontId="4" fillId="10" borderId="37" xfId="0" applyFont="1" applyFill="1" applyBorder="1"/>
    <xf numFmtId="4" fontId="4" fillId="10" borderId="38" xfId="0" applyNumberFormat="1" applyFont="1" applyFill="1" applyBorder="1"/>
    <xf numFmtId="0" fontId="4" fillId="10" borderId="38" xfId="0" applyFont="1" applyFill="1" applyBorder="1"/>
    <xf numFmtId="4" fontId="4" fillId="10" borderId="39" xfId="0" applyNumberFormat="1" applyFont="1" applyFill="1" applyBorder="1"/>
    <xf numFmtId="0" fontId="2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7" fillId="0" borderId="0" xfId="0" applyFont="1"/>
    <xf numFmtId="0" fontId="0" fillId="0" borderId="43" xfId="0" applyBorder="1"/>
    <xf numFmtId="0" fontId="2" fillId="13" borderId="40" xfId="2" applyFill="1"/>
    <xf numFmtId="2" fontId="2" fillId="13" borderId="40" xfId="2" applyNumberFormat="1" applyFill="1" applyAlignment="1">
      <alignment horizontal="right"/>
    </xf>
    <xf numFmtId="2" fontId="0" fillId="0" borderId="45" xfId="0" applyNumberFormat="1" applyBorder="1"/>
    <xf numFmtId="2" fontId="2" fillId="13" borderId="40" xfId="2" applyNumberFormat="1" applyFill="1"/>
    <xf numFmtId="2" fontId="0" fillId="0" borderId="46" xfId="0" applyNumberFormat="1" applyBorder="1"/>
    <xf numFmtId="2" fontId="1" fillId="0" borderId="46" xfId="0" applyNumberFormat="1" applyFont="1" applyBorder="1"/>
    <xf numFmtId="2" fontId="1" fillId="0" borderId="0" xfId="0" applyNumberFormat="1" applyFont="1"/>
    <xf numFmtId="2" fontId="1" fillId="0" borderId="45" xfId="0" applyNumberFormat="1" applyFont="1" applyBorder="1"/>
    <xf numFmtId="2" fontId="0" fillId="0" borderId="47" xfId="0" applyNumberFormat="1" applyBorder="1"/>
    <xf numFmtId="2" fontId="0" fillId="0" borderId="48" xfId="0" applyNumberFormat="1" applyBorder="1"/>
    <xf numFmtId="2" fontId="0" fillId="0" borderId="49" xfId="0" applyNumberFormat="1" applyBorder="1"/>
    <xf numFmtId="2" fontId="1" fillId="0" borderId="50" xfId="0" applyNumberFormat="1" applyFont="1" applyBorder="1"/>
    <xf numFmtId="0" fontId="1" fillId="0" borderId="51" xfId="0" applyFont="1" applyBorder="1"/>
    <xf numFmtId="2" fontId="1" fillId="0" borderId="47" xfId="0" applyNumberFormat="1" applyFont="1" applyBorder="1"/>
    <xf numFmtId="2" fontId="1" fillId="0" borderId="48" xfId="0" applyNumberFormat="1" applyFont="1" applyBorder="1"/>
    <xf numFmtId="2" fontId="1" fillId="0" borderId="52" xfId="0" applyNumberFormat="1" applyFont="1" applyBorder="1"/>
    <xf numFmtId="0" fontId="0" fillId="0" borderId="51" xfId="0" applyBorder="1"/>
    <xf numFmtId="2" fontId="1" fillId="0" borderId="43" xfId="0" applyNumberFormat="1" applyFont="1" applyBorder="1"/>
    <xf numFmtId="0" fontId="0" fillId="0" borderId="47" xfId="0" applyBorder="1"/>
    <xf numFmtId="0" fontId="0" fillId="0" borderId="48" xfId="0" applyBorder="1"/>
    <xf numFmtId="0" fontId="2" fillId="12" borderId="40" xfId="2" applyFill="1"/>
    <xf numFmtId="0" fontId="2" fillId="12" borderId="40" xfId="2" applyFill="1" applyAlignment="1">
      <alignment horizontal="right"/>
    </xf>
    <xf numFmtId="43" fontId="2" fillId="12" borderId="40" xfId="2" applyNumberFormat="1" applyFill="1" applyAlignment="1">
      <alignment horizontal="right"/>
    </xf>
    <xf numFmtId="0" fontId="0" fillId="0" borderId="45" xfId="0" applyBorder="1"/>
    <xf numFmtId="0" fontId="0" fillId="0" borderId="46" xfId="0" applyBorder="1"/>
    <xf numFmtId="0" fontId="1" fillId="0" borderId="0" xfId="0" applyFont="1" applyBorder="1"/>
    <xf numFmtId="0" fontId="2" fillId="13" borderId="40" xfId="2" applyFill="1" applyAlignment="1">
      <alignment horizontal="right"/>
    </xf>
    <xf numFmtId="0" fontId="0" fillId="0" borderId="0" xfId="0" applyAlignment="1">
      <alignment horizontal="right"/>
    </xf>
    <xf numFmtId="2" fontId="0" fillId="0" borderId="49" xfId="0" applyNumberFormat="1" applyBorder="1" applyAlignment="1">
      <alignment horizontal="right"/>
    </xf>
    <xf numFmtId="2" fontId="0" fillId="0" borderId="47" xfId="0" applyNumberFormat="1" applyBorder="1" applyAlignment="1">
      <alignment horizontal="right"/>
    </xf>
    <xf numFmtId="2" fontId="1" fillId="0" borderId="47" xfId="0" applyNumberFormat="1" applyFont="1" applyBorder="1" applyAlignment="1">
      <alignment horizontal="right"/>
    </xf>
    <xf numFmtId="2" fontId="0" fillId="0" borderId="0" xfId="0" applyNumberFormat="1" applyAlignment="1">
      <alignment horizontal="right"/>
    </xf>
    <xf numFmtId="0" fontId="0" fillId="0" borderId="47" xfId="0" applyBorder="1" applyAlignment="1">
      <alignment horizontal="right"/>
    </xf>
    <xf numFmtId="2" fontId="0" fillId="0" borderId="44" xfId="0" applyNumberFormat="1" applyBorder="1" applyAlignment="1">
      <alignment horizontal="right"/>
    </xf>
    <xf numFmtId="2" fontId="0" fillId="8" borderId="54" xfId="0" applyNumberFormat="1" applyFill="1" applyBorder="1"/>
    <xf numFmtId="2" fontId="0" fillId="8" borderId="55" xfId="0" applyNumberFormat="1" applyFill="1" applyBorder="1"/>
    <xf numFmtId="2" fontId="0" fillId="8" borderId="56" xfId="0" applyNumberFormat="1" applyFill="1" applyBorder="1"/>
    <xf numFmtId="2" fontId="2" fillId="13" borderId="57" xfId="2" applyNumberFormat="1" applyFill="1" applyBorder="1" applyAlignment="1">
      <alignment horizontal="right"/>
    </xf>
    <xf numFmtId="2" fontId="0" fillId="8" borderId="0" xfId="0" applyNumberFormat="1" applyFill="1"/>
    <xf numFmtId="2" fontId="2" fillId="12" borderId="40" xfId="2" applyNumberFormat="1" applyFill="1" applyAlignment="1">
      <alignment horizontal="right"/>
    </xf>
    <xf numFmtId="2" fontId="1" fillId="0" borderId="0" xfId="0" applyNumberFormat="1" applyFont="1" applyBorder="1" applyAlignment="1">
      <alignment horizontal="right"/>
    </xf>
    <xf numFmtId="2" fontId="0" fillId="0" borderId="0" xfId="0" applyNumberFormat="1" applyBorder="1" applyAlignment="1">
      <alignment horizontal="right"/>
    </xf>
    <xf numFmtId="0" fontId="0" fillId="0" borderId="42" xfId="0" applyBorder="1" applyAlignment="1">
      <alignment horizontal="right"/>
    </xf>
    <xf numFmtId="0" fontId="2" fillId="13" borderId="53" xfId="2" applyFill="1" applyBorder="1"/>
    <xf numFmtId="2" fontId="2" fillId="13" borderId="53" xfId="2" applyNumberFormat="1" applyFill="1" applyBorder="1"/>
    <xf numFmtId="0" fontId="2" fillId="13" borderId="58" xfId="2" applyFill="1" applyBorder="1"/>
    <xf numFmtId="2" fontId="2" fillId="13" borderId="58" xfId="2" applyNumberFormat="1" applyFill="1" applyBorder="1" applyAlignment="1">
      <alignment horizontal="right"/>
    </xf>
    <xf numFmtId="2" fontId="2" fillId="13" borderId="58" xfId="2" applyNumberFormat="1" applyFill="1" applyBorder="1"/>
    <xf numFmtId="2" fontId="1" fillId="0" borderId="0" xfId="0" applyNumberFormat="1" applyFont="1" applyBorder="1"/>
    <xf numFmtId="0" fontId="0" fillId="3" borderId="1" xfId="0" applyFill="1" applyBorder="1" applyAlignment="1">
      <alignment horizontal="center"/>
    </xf>
    <xf numFmtId="0" fontId="1" fillId="0" borderId="41" xfId="0" applyFont="1" applyBorder="1" applyAlignment="1">
      <alignment horizontal="center"/>
    </xf>
    <xf numFmtId="0" fontId="1" fillId="0" borderId="42" xfId="0" applyFont="1" applyBorder="1" applyAlignment="1">
      <alignment horizontal="center"/>
    </xf>
    <xf numFmtId="0" fontId="1" fillId="0" borderId="44" xfId="0" applyFont="1" applyBorder="1" applyAlignment="1">
      <alignment horizontal="center"/>
    </xf>
    <xf numFmtId="0" fontId="0" fillId="0" borderId="41" xfId="0" applyBorder="1" applyAlignment="1">
      <alignment horizontal="center"/>
    </xf>
    <xf numFmtId="0" fontId="4" fillId="9" borderId="35" xfId="0" applyFont="1" applyFill="1" applyBorder="1" applyAlignment="1">
      <alignment horizontal="center"/>
    </xf>
    <xf numFmtId="0" fontId="4" fillId="9" borderId="1" xfId="0" applyFont="1" applyFill="1" applyBorder="1" applyAlignment="1">
      <alignment horizontal="center"/>
    </xf>
    <xf numFmtId="0" fontId="4" fillId="9" borderId="36" xfId="0" applyFont="1" applyFill="1" applyBorder="1" applyAlignment="1">
      <alignment horizontal="center"/>
    </xf>
    <xf numFmtId="0" fontId="4" fillId="11" borderId="1" xfId="0" applyFont="1" applyFill="1" applyBorder="1" applyAlignment="1">
      <alignment horizontal="center"/>
    </xf>
    <xf numFmtId="0" fontId="4" fillId="9" borderId="20" xfId="0" applyFont="1" applyFill="1" applyBorder="1" applyAlignment="1">
      <alignment horizontal="center"/>
    </xf>
    <xf numFmtId="0" fontId="4" fillId="9" borderId="21" xfId="0" applyFont="1" applyFill="1" applyBorder="1" applyAlignment="1">
      <alignment horizontal="center"/>
    </xf>
    <xf numFmtId="0" fontId="4" fillId="9" borderId="22" xfId="0" applyFont="1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2" fillId="0" borderId="6" xfId="0" applyFont="1" applyFill="1" applyBorder="1" applyAlignment="1">
      <alignment horizontal="center"/>
    </xf>
    <xf numFmtId="0" fontId="2" fillId="0" borderId="7" xfId="0" applyFont="1" applyFill="1" applyBorder="1" applyAlignment="1">
      <alignment horizontal="center"/>
    </xf>
    <xf numFmtId="0" fontId="2" fillId="0" borderId="8" xfId="0" applyFont="1" applyFill="1" applyBorder="1" applyAlignment="1">
      <alignment horizontal="center"/>
    </xf>
    <xf numFmtId="0" fontId="0" fillId="0" borderId="0" xfId="0" applyAlignment="1">
      <alignment horizontal="center"/>
    </xf>
  </cellXfs>
  <cellStyles count="3">
    <cellStyle name="Normal" xfId="0" builtinId="0"/>
    <cellStyle name="Per cent" xfId="1" builtinId="5"/>
    <cellStyle name="Total" xfId="2" builtinId="2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812800</xdr:colOff>
      <xdr:row>6</xdr:row>
      <xdr:rowOff>0</xdr:rowOff>
    </xdr:from>
    <xdr:to>
      <xdr:col>7</xdr:col>
      <xdr:colOff>1134208</xdr:colOff>
      <xdr:row>10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674070-CA1A-05BE-3AF0-6E8B696B7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46600" y="1219200"/>
          <a:ext cx="2797908" cy="812800"/>
        </a:xfrm>
        <a:prstGeom prst="rect">
          <a:avLst/>
        </a:prstGeom>
      </xdr:spPr>
    </xdr:pic>
    <xdr:clientData/>
  </xdr:twoCellAnchor>
  <xdr:twoCellAnchor editAs="oneCell">
    <xdr:from>
      <xdr:col>0</xdr:col>
      <xdr:colOff>787400</xdr:colOff>
      <xdr:row>6</xdr:row>
      <xdr:rowOff>12700</xdr:rowOff>
    </xdr:from>
    <xdr:to>
      <xdr:col>3</xdr:col>
      <xdr:colOff>1211424</xdr:colOff>
      <xdr:row>9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C036BD-1F78-D4C0-313B-9198C8F73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7400" y="1231900"/>
          <a:ext cx="2900524" cy="787400"/>
        </a:xfrm>
        <a:prstGeom prst="rect">
          <a:avLst/>
        </a:prstGeom>
      </xdr:spPr>
    </xdr:pic>
    <xdr:clientData/>
  </xdr:twoCellAnchor>
  <xdr:twoCellAnchor editAs="oneCell">
    <xdr:from>
      <xdr:col>0</xdr:col>
      <xdr:colOff>800101</xdr:colOff>
      <xdr:row>11</xdr:row>
      <xdr:rowOff>25399</xdr:rowOff>
    </xdr:from>
    <xdr:to>
      <xdr:col>3</xdr:col>
      <xdr:colOff>1231901</xdr:colOff>
      <xdr:row>15</xdr:row>
      <xdr:rowOff>59834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C607A92-D40E-91D1-7CC6-F2EE10656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0101" y="2260599"/>
          <a:ext cx="2908300" cy="847235"/>
        </a:xfrm>
        <a:prstGeom prst="rect">
          <a:avLst/>
        </a:prstGeom>
      </xdr:spPr>
    </xdr:pic>
    <xdr:clientData/>
  </xdr:twoCellAnchor>
  <xdr:twoCellAnchor editAs="oneCell">
    <xdr:from>
      <xdr:col>0</xdr:col>
      <xdr:colOff>774700</xdr:colOff>
      <xdr:row>1</xdr:row>
      <xdr:rowOff>25401</xdr:rowOff>
    </xdr:from>
    <xdr:to>
      <xdr:col>4</xdr:col>
      <xdr:colOff>12696</xdr:colOff>
      <xdr:row>5</xdr:row>
      <xdr:rowOff>38100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7DA543-2F63-C13E-2161-66573AA14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74700" y="228601"/>
          <a:ext cx="2971796" cy="825499"/>
        </a:xfrm>
        <a:prstGeom prst="rect">
          <a:avLst/>
        </a:prstGeom>
      </xdr:spPr>
    </xdr:pic>
    <xdr:clientData/>
  </xdr:twoCellAnchor>
  <xdr:twoCellAnchor editAs="oneCell">
    <xdr:from>
      <xdr:col>4</xdr:col>
      <xdr:colOff>800100</xdr:colOff>
      <xdr:row>1</xdr:row>
      <xdr:rowOff>25400</xdr:rowOff>
    </xdr:from>
    <xdr:to>
      <xdr:col>7</xdr:col>
      <xdr:colOff>1140691</xdr:colOff>
      <xdr:row>4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7AB805C-7D9B-7B7F-0212-2A76DEAFD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33900" y="228600"/>
          <a:ext cx="2817091" cy="774700"/>
        </a:xfrm>
        <a:prstGeom prst="rect">
          <a:avLst/>
        </a:prstGeom>
      </xdr:spPr>
    </xdr:pic>
    <xdr:clientData/>
  </xdr:twoCellAnchor>
  <xdr:twoCellAnchor editAs="oneCell">
    <xdr:from>
      <xdr:col>0</xdr:col>
      <xdr:colOff>774700</xdr:colOff>
      <xdr:row>16</xdr:row>
      <xdr:rowOff>25400</xdr:rowOff>
    </xdr:from>
    <xdr:to>
      <xdr:col>4</xdr:col>
      <xdr:colOff>0</xdr:colOff>
      <xdr:row>20</xdr:row>
      <xdr:rowOff>55696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BDB107-BFB2-C940-C65D-35DE2D5DA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4700" y="3276600"/>
          <a:ext cx="2959100" cy="843096"/>
        </a:xfrm>
        <a:prstGeom prst="rect">
          <a:avLst/>
        </a:prstGeom>
      </xdr:spPr>
    </xdr:pic>
    <xdr:clientData/>
  </xdr:twoCellAnchor>
  <xdr:twoCellAnchor editAs="oneCell">
    <xdr:from>
      <xdr:col>4</xdr:col>
      <xdr:colOff>736600</xdr:colOff>
      <xdr:row>11</xdr:row>
      <xdr:rowOff>25400</xdr:rowOff>
    </xdr:from>
    <xdr:to>
      <xdr:col>8</xdr:col>
      <xdr:colOff>18610</xdr:colOff>
      <xdr:row>15</xdr:row>
      <xdr:rowOff>38100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33F0EE-9708-D6C3-4F6C-18CFF544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70400" y="2260600"/>
          <a:ext cx="2901510" cy="825500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685800</xdr:colOff>
      <xdr:row>16</xdr:row>
      <xdr:rowOff>25400</xdr:rowOff>
    </xdr:from>
    <xdr:to>
      <xdr:col>8</xdr:col>
      <xdr:colOff>12700</xdr:colOff>
      <xdr:row>20</xdr:row>
      <xdr:rowOff>46175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33415C9-F5A7-36C5-5104-E2EB95353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419600" y="3276600"/>
          <a:ext cx="2946400" cy="833575"/>
        </a:xfrm>
        <a:prstGeom prst="rect">
          <a:avLst/>
        </a:prstGeom>
      </xdr:spPr>
    </xdr:pic>
    <xdr:clientData/>
  </xdr:twoCellAnchor>
  <xdr:twoCellAnchor editAs="oneCell">
    <xdr:from>
      <xdr:col>4</xdr:col>
      <xdr:colOff>673100</xdr:colOff>
      <xdr:row>21</xdr:row>
      <xdr:rowOff>25400</xdr:rowOff>
    </xdr:from>
    <xdr:to>
      <xdr:col>8</xdr:col>
      <xdr:colOff>6546</xdr:colOff>
      <xdr:row>25</xdr:row>
      <xdr:rowOff>12700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9F5F05-3CC2-B0B9-29B7-9B5158E3C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406900" y="4292600"/>
          <a:ext cx="2952946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749300</xdr:colOff>
      <xdr:row>21</xdr:row>
      <xdr:rowOff>25400</xdr:rowOff>
    </xdr:from>
    <xdr:to>
      <xdr:col>3</xdr:col>
      <xdr:colOff>1241265</xdr:colOff>
      <xdr:row>25</xdr:row>
      <xdr:rowOff>38100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CEC32B5-706D-17E9-3E47-9A6B8ACE2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9300" y="4292600"/>
          <a:ext cx="2968465" cy="825500"/>
        </a:xfrm>
        <a:prstGeom prst="rect">
          <a:avLst/>
        </a:prstGeom>
      </xdr:spPr>
    </xdr:pic>
    <xdr:clientData/>
  </xdr:twoCellAnchor>
  <xdr:twoCellAnchor editAs="oneCell">
    <xdr:from>
      <xdr:col>4</xdr:col>
      <xdr:colOff>673100</xdr:colOff>
      <xdr:row>26</xdr:row>
      <xdr:rowOff>12700</xdr:rowOff>
    </xdr:from>
    <xdr:to>
      <xdr:col>8</xdr:col>
      <xdr:colOff>12700</xdr:colOff>
      <xdr:row>30</xdr:row>
      <xdr:rowOff>14484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39ED01-9844-5F01-1353-A7B6BA1F5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406900" y="5295900"/>
          <a:ext cx="2959100" cy="814584"/>
        </a:xfrm>
        <a:prstGeom prst="rect">
          <a:avLst/>
        </a:prstGeom>
      </xdr:spPr>
    </xdr:pic>
    <xdr:clientData/>
  </xdr:twoCellAnchor>
  <xdr:twoCellAnchor editAs="oneCell">
    <xdr:from>
      <xdr:col>0</xdr:col>
      <xdr:colOff>736600</xdr:colOff>
      <xdr:row>26</xdr:row>
      <xdr:rowOff>25400</xdr:rowOff>
    </xdr:from>
    <xdr:to>
      <xdr:col>3</xdr:col>
      <xdr:colOff>1212720</xdr:colOff>
      <xdr:row>30</xdr:row>
      <xdr:rowOff>25400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3BC9E0D-2117-2800-2B61-86BFA1BD3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6600" y="5308600"/>
          <a:ext cx="2952620" cy="812800"/>
        </a:xfrm>
        <a:prstGeom prst="rect">
          <a:avLst/>
        </a:prstGeom>
      </xdr:spPr>
    </xdr:pic>
    <xdr:clientData/>
  </xdr:twoCellAnchor>
  <xdr:twoCellAnchor editAs="oneCell">
    <xdr:from>
      <xdr:col>13</xdr:col>
      <xdr:colOff>660400</xdr:colOff>
      <xdr:row>1</xdr:row>
      <xdr:rowOff>12700</xdr:rowOff>
    </xdr:from>
    <xdr:to>
      <xdr:col>17</xdr:col>
      <xdr:colOff>32871</xdr:colOff>
      <xdr:row>4</xdr:row>
      <xdr:rowOff>165100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2921D7-6D31-83A4-81FC-E542B133B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41200" y="215900"/>
          <a:ext cx="2674471" cy="762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680016</xdr:colOff>
      <xdr:row>1</xdr:row>
      <xdr:rowOff>25400</xdr:rowOff>
    </xdr:from>
    <xdr:to>
      <xdr:col>13</xdr:col>
      <xdr:colOff>22383</xdr:colOff>
      <xdr:row>4</xdr:row>
      <xdr:rowOff>190500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D2132E1-B942-BA7D-2DC8-A413B51CA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858816" y="228600"/>
          <a:ext cx="2745967" cy="774700"/>
        </a:xfrm>
        <a:prstGeom prst="rect">
          <a:avLst/>
        </a:prstGeom>
      </xdr:spPr>
    </xdr:pic>
    <xdr:clientData/>
  </xdr:twoCellAnchor>
  <xdr:twoCellAnchor editAs="oneCell">
    <xdr:from>
      <xdr:col>9</xdr:col>
      <xdr:colOff>647701</xdr:colOff>
      <xdr:row>6</xdr:row>
      <xdr:rowOff>12700</xdr:rowOff>
    </xdr:from>
    <xdr:to>
      <xdr:col>13</xdr:col>
      <xdr:colOff>15440</xdr:colOff>
      <xdr:row>9</xdr:row>
      <xdr:rowOff>190500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6FEED63-9139-2530-62D4-0C4A128AC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26501" y="1231900"/>
          <a:ext cx="2771339" cy="787400"/>
        </a:xfrm>
        <a:prstGeom prst="rect">
          <a:avLst/>
        </a:prstGeom>
      </xdr:spPr>
    </xdr:pic>
    <xdr:clientData/>
  </xdr:twoCellAnchor>
  <xdr:twoCellAnchor editAs="oneCell">
    <xdr:from>
      <xdr:col>13</xdr:col>
      <xdr:colOff>698500</xdr:colOff>
      <xdr:row>6</xdr:row>
      <xdr:rowOff>12701</xdr:rowOff>
    </xdr:from>
    <xdr:to>
      <xdr:col>17</xdr:col>
      <xdr:colOff>0</xdr:colOff>
      <xdr:row>10</xdr:row>
      <xdr:rowOff>22058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E2DB9F-DE32-CEEF-D21D-7022338B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79300" y="1231901"/>
          <a:ext cx="2603500" cy="822157"/>
        </a:xfrm>
        <a:prstGeom prst="rect">
          <a:avLst/>
        </a:prstGeom>
      </xdr:spPr>
    </xdr:pic>
    <xdr:clientData/>
  </xdr:twoCellAnchor>
  <xdr:twoCellAnchor editAs="oneCell">
    <xdr:from>
      <xdr:col>9</xdr:col>
      <xdr:colOff>647700</xdr:colOff>
      <xdr:row>11</xdr:row>
      <xdr:rowOff>25400</xdr:rowOff>
    </xdr:from>
    <xdr:to>
      <xdr:col>13</xdr:col>
      <xdr:colOff>15440</xdr:colOff>
      <xdr:row>15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2229158-0DFA-30B8-C7A6-0B410338A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826500" y="2260600"/>
          <a:ext cx="2771340" cy="787400"/>
        </a:xfrm>
        <a:prstGeom prst="rect">
          <a:avLst/>
        </a:prstGeom>
      </xdr:spPr>
    </xdr:pic>
    <xdr:clientData/>
  </xdr:twoCellAnchor>
  <xdr:twoCellAnchor editAs="oneCell">
    <xdr:from>
      <xdr:col>13</xdr:col>
      <xdr:colOff>660400</xdr:colOff>
      <xdr:row>11</xdr:row>
      <xdr:rowOff>12700</xdr:rowOff>
    </xdr:from>
    <xdr:to>
      <xdr:col>16</xdr:col>
      <xdr:colOff>812800</xdr:colOff>
      <xdr:row>15</xdr:row>
      <xdr:rowOff>32657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7ACC7E4-9F47-8BFA-5B15-CF07A328F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41200" y="2247900"/>
          <a:ext cx="2628900" cy="832757"/>
        </a:xfrm>
        <a:prstGeom prst="rect">
          <a:avLst/>
        </a:prstGeom>
      </xdr:spPr>
    </xdr:pic>
    <xdr:clientData/>
  </xdr:twoCellAnchor>
  <xdr:twoCellAnchor editAs="oneCell">
    <xdr:from>
      <xdr:col>9</xdr:col>
      <xdr:colOff>647700</xdr:colOff>
      <xdr:row>16</xdr:row>
      <xdr:rowOff>25400</xdr:rowOff>
    </xdr:from>
    <xdr:to>
      <xdr:col>12</xdr:col>
      <xdr:colOff>909496</xdr:colOff>
      <xdr:row>19</xdr:row>
      <xdr:rowOff>190500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F5B353-7617-7E1D-16F4-2428EF76B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826500" y="3276600"/>
          <a:ext cx="2738296" cy="774700"/>
        </a:xfrm>
        <a:prstGeom prst="rect">
          <a:avLst/>
        </a:prstGeom>
      </xdr:spPr>
    </xdr:pic>
    <xdr:clientData/>
  </xdr:twoCellAnchor>
  <xdr:twoCellAnchor editAs="oneCell">
    <xdr:from>
      <xdr:col>13</xdr:col>
      <xdr:colOff>660400</xdr:colOff>
      <xdr:row>16</xdr:row>
      <xdr:rowOff>12700</xdr:rowOff>
    </xdr:from>
    <xdr:to>
      <xdr:col>17</xdr:col>
      <xdr:colOff>0</xdr:colOff>
      <xdr:row>20</xdr:row>
      <xdr:rowOff>34089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CD18FC6-4615-3F95-7D81-846AA8EC6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41200" y="3263900"/>
          <a:ext cx="2641600" cy="834189"/>
        </a:xfrm>
        <a:prstGeom prst="rect">
          <a:avLst/>
        </a:prstGeom>
      </xdr:spPr>
    </xdr:pic>
    <xdr:clientData/>
  </xdr:twoCellAnchor>
  <xdr:twoCellAnchor editAs="oneCell">
    <xdr:from>
      <xdr:col>9</xdr:col>
      <xdr:colOff>647700</xdr:colOff>
      <xdr:row>21</xdr:row>
      <xdr:rowOff>12700</xdr:rowOff>
    </xdr:from>
    <xdr:to>
      <xdr:col>12</xdr:col>
      <xdr:colOff>909874</xdr:colOff>
      <xdr:row>24</xdr:row>
      <xdr:rowOff>165100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A1097C6-A01E-B352-E31F-1CB648488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826500" y="4279900"/>
          <a:ext cx="2738674" cy="762000"/>
        </a:xfrm>
        <a:prstGeom prst="rect">
          <a:avLst/>
        </a:prstGeom>
      </xdr:spPr>
    </xdr:pic>
    <xdr:clientData/>
  </xdr:twoCellAnchor>
  <xdr:twoCellAnchor editAs="oneCell">
    <xdr:from>
      <xdr:col>13</xdr:col>
      <xdr:colOff>647700</xdr:colOff>
      <xdr:row>21</xdr:row>
      <xdr:rowOff>12700</xdr:rowOff>
    </xdr:from>
    <xdr:to>
      <xdr:col>17</xdr:col>
      <xdr:colOff>50046</xdr:colOff>
      <xdr:row>25</xdr:row>
      <xdr:rowOff>50800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5930BF1-4CA1-0780-A99B-311085333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28500" y="4279900"/>
          <a:ext cx="2704346" cy="850900"/>
        </a:xfrm>
        <a:prstGeom prst="rect">
          <a:avLst/>
        </a:prstGeom>
      </xdr:spPr>
    </xdr:pic>
    <xdr:clientData/>
  </xdr:twoCellAnchor>
  <xdr:twoCellAnchor editAs="oneCell">
    <xdr:from>
      <xdr:col>9</xdr:col>
      <xdr:colOff>647700</xdr:colOff>
      <xdr:row>26</xdr:row>
      <xdr:rowOff>12700</xdr:rowOff>
    </xdr:from>
    <xdr:to>
      <xdr:col>13</xdr:col>
      <xdr:colOff>38100</xdr:colOff>
      <xdr:row>29</xdr:row>
      <xdr:rowOff>192540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AB229E2-3CA8-0BE9-5886-AFB47C8C6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826500" y="5295900"/>
          <a:ext cx="2794000" cy="789440"/>
        </a:xfrm>
        <a:prstGeom prst="rect">
          <a:avLst/>
        </a:prstGeom>
      </xdr:spPr>
    </xdr:pic>
    <xdr:clientData/>
  </xdr:twoCellAnchor>
  <xdr:twoCellAnchor editAs="oneCell">
    <xdr:from>
      <xdr:col>13</xdr:col>
      <xdr:colOff>635000</xdr:colOff>
      <xdr:row>26</xdr:row>
      <xdr:rowOff>12700</xdr:rowOff>
    </xdr:from>
    <xdr:to>
      <xdr:col>17</xdr:col>
      <xdr:colOff>38100</xdr:colOff>
      <xdr:row>30</xdr:row>
      <xdr:rowOff>59464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B395CE8-B900-0E7B-B0DA-A01648EC5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217400" y="5295900"/>
          <a:ext cx="2705100" cy="859564"/>
        </a:xfrm>
        <a:prstGeom prst="rect">
          <a:avLst/>
        </a:prstGeom>
      </xdr:spPr>
    </xdr:pic>
    <xdr:clientData/>
  </xdr:twoCellAnchor>
  <xdr:twoCellAnchor editAs="oneCell">
    <xdr:from>
      <xdr:col>9</xdr:col>
      <xdr:colOff>660400</xdr:colOff>
      <xdr:row>31</xdr:row>
      <xdr:rowOff>25400</xdr:rowOff>
    </xdr:from>
    <xdr:to>
      <xdr:col>13</xdr:col>
      <xdr:colOff>37973</xdr:colOff>
      <xdr:row>34</xdr:row>
      <xdr:rowOff>190500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E81327A-C52F-36CC-F5E5-8FB4B35F8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839200" y="6324600"/>
          <a:ext cx="2781173" cy="774700"/>
        </a:xfrm>
        <a:prstGeom prst="rect">
          <a:avLst/>
        </a:prstGeom>
      </xdr:spPr>
    </xdr:pic>
    <xdr:clientData/>
  </xdr:twoCellAnchor>
  <xdr:twoCellAnchor editAs="oneCell">
    <xdr:from>
      <xdr:col>13</xdr:col>
      <xdr:colOff>647700</xdr:colOff>
      <xdr:row>31</xdr:row>
      <xdr:rowOff>25400</xdr:rowOff>
    </xdr:from>
    <xdr:to>
      <xdr:col>17</xdr:col>
      <xdr:colOff>25400</xdr:colOff>
      <xdr:row>35</xdr:row>
      <xdr:rowOff>53127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69AB4C7-0588-29CE-266E-3ACDCED68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230100" y="6324600"/>
          <a:ext cx="2679700" cy="840527"/>
        </a:xfrm>
        <a:prstGeom prst="rect">
          <a:avLst/>
        </a:prstGeom>
      </xdr:spPr>
    </xdr:pic>
    <xdr:clientData/>
  </xdr:twoCellAnchor>
  <xdr:twoCellAnchor editAs="oneCell">
    <xdr:from>
      <xdr:col>9</xdr:col>
      <xdr:colOff>647700</xdr:colOff>
      <xdr:row>36</xdr:row>
      <xdr:rowOff>12700</xdr:rowOff>
    </xdr:from>
    <xdr:to>
      <xdr:col>13</xdr:col>
      <xdr:colOff>47244</xdr:colOff>
      <xdr:row>39</xdr:row>
      <xdr:rowOff>190500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B1A868-10EF-1C4A-B6A5-EC3974B87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826500" y="7327900"/>
          <a:ext cx="2803144" cy="787400"/>
        </a:xfrm>
        <a:prstGeom prst="rect">
          <a:avLst/>
        </a:prstGeom>
      </xdr:spPr>
    </xdr:pic>
    <xdr:clientData/>
  </xdr:twoCellAnchor>
  <xdr:twoCellAnchor editAs="oneCell">
    <xdr:from>
      <xdr:col>13</xdr:col>
      <xdr:colOff>647700</xdr:colOff>
      <xdr:row>36</xdr:row>
      <xdr:rowOff>12700</xdr:rowOff>
    </xdr:from>
    <xdr:to>
      <xdr:col>17</xdr:col>
      <xdr:colOff>25400</xdr:colOff>
      <xdr:row>40</xdr:row>
      <xdr:rowOff>21232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B92EB2F-1B2E-349C-78A6-47C4C76BB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230100" y="7327900"/>
          <a:ext cx="2679700" cy="821332"/>
        </a:xfrm>
        <a:prstGeom prst="rect">
          <a:avLst/>
        </a:prstGeom>
      </xdr:spPr>
    </xdr:pic>
    <xdr:clientData/>
  </xdr:twoCellAnchor>
  <xdr:twoCellAnchor editAs="oneCell">
    <xdr:from>
      <xdr:col>9</xdr:col>
      <xdr:colOff>647700</xdr:colOff>
      <xdr:row>41</xdr:row>
      <xdr:rowOff>12700</xdr:rowOff>
    </xdr:from>
    <xdr:to>
      <xdr:col>13</xdr:col>
      <xdr:colOff>33020</xdr:colOff>
      <xdr:row>44</xdr:row>
      <xdr:rowOff>177800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4B6F0B-F06A-249B-0A0C-BB5111E43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26500" y="8343900"/>
          <a:ext cx="2788920" cy="774700"/>
        </a:xfrm>
        <a:prstGeom prst="rect">
          <a:avLst/>
        </a:prstGeom>
      </xdr:spPr>
    </xdr:pic>
    <xdr:clientData/>
  </xdr:twoCellAnchor>
  <xdr:twoCellAnchor editAs="oneCell">
    <xdr:from>
      <xdr:col>13</xdr:col>
      <xdr:colOff>647700</xdr:colOff>
      <xdr:row>41</xdr:row>
      <xdr:rowOff>12700</xdr:rowOff>
    </xdr:from>
    <xdr:to>
      <xdr:col>17</xdr:col>
      <xdr:colOff>53883</xdr:colOff>
      <xdr:row>45</xdr:row>
      <xdr:rowOff>63500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CCC608C-E2B9-E4BA-D97F-25B8ABE94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230100" y="8343900"/>
          <a:ext cx="2708183" cy="863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787400</xdr:colOff>
      <xdr:row>3</xdr:row>
      <xdr:rowOff>50800</xdr:rowOff>
    </xdr:from>
    <xdr:to>
      <xdr:col>24</xdr:col>
      <xdr:colOff>472440</xdr:colOff>
      <xdr:row>21</xdr:row>
      <xdr:rowOff>152400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42D1F42-A43F-A5C5-2C61-E678EE0B1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08200" y="660400"/>
          <a:ext cx="6390640" cy="37592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24</xdr:row>
      <xdr:rowOff>25400</xdr:rowOff>
    </xdr:from>
    <xdr:to>
      <xdr:col>21</xdr:col>
      <xdr:colOff>558800</xdr:colOff>
      <xdr:row>35</xdr:row>
      <xdr:rowOff>152400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7EA6E20-42B6-8939-F27E-CFB7BE273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59000" y="4902200"/>
          <a:ext cx="3911600" cy="2362200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</xdr:colOff>
      <xdr:row>37</xdr:row>
      <xdr:rowOff>35560</xdr:rowOff>
    </xdr:from>
    <xdr:to>
      <xdr:col>23</xdr:col>
      <xdr:colOff>635167</xdr:colOff>
      <xdr:row>53</xdr:row>
      <xdr:rowOff>50800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14533AC-564C-AD02-0637-90BA3A3E2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89480" y="7553960"/>
          <a:ext cx="5633887" cy="326644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55</xdr:row>
      <xdr:rowOff>43793</xdr:rowOff>
    </xdr:from>
    <xdr:to>
      <xdr:col>22</xdr:col>
      <xdr:colOff>348155</xdr:colOff>
      <xdr:row>68</xdr:row>
      <xdr:rowOff>34596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298C103-28EF-076E-00B9-322A64E45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758276" y="10882586"/>
          <a:ext cx="4508500" cy="2552700"/>
        </a:xfrm>
        <a:prstGeom prst="rect">
          <a:avLst/>
        </a:prstGeom>
      </xdr:spPr>
    </xdr:pic>
    <xdr:clientData/>
  </xdr:twoCellAnchor>
  <xdr:twoCellAnchor editAs="oneCell">
    <xdr:from>
      <xdr:col>17</xdr:col>
      <xdr:colOff>31987</xdr:colOff>
      <xdr:row>69</xdr:row>
      <xdr:rowOff>48918</xdr:rowOff>
    </xdr:from>
    <xdr:to>
      <xdr:col>22</xdr:col>
      <xdr:colOff>778934</xdr:colOff>
      <xdr:row>83</xdr:row>
      <xdr:rowOff>59021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818B504-0FDF-E9C1-30D3-53D8E8A5E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63987" y="14069718"/>
          <a:ext cx="4895614" cy="2854903"/>
        </a:xfrm>
        <a:prstGeom prst="rect">
          <a:avLst/>
        </a:prstGeom>
      </xdr:spPr>
    </xdr:pic>
    <xdr:clientData/>
  </xdr:twoCellAnchor>
  <xdr:twoCellAnchor editAs="oneCell">
    <xdr:from>
      <xdr:col>17</xdr:col>
      <xdr:colOff>12700</xdr:colOff>
      <xdr:row>84</xdr:row>
      <xdr:rowOff>25400</xdr:rowOff>
    </xdr:from>
    <xdr:to>
      <xdr:col>23</xdr:col>
      <xdr:colOff>72566</xdr:colOff>
      <xdr:row>98</xdr:row>
      <xdr:rowOff>139700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FA2B55B-1316-7989-E983-7380A0AEB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68500" y="17094200"/>
          <a:ext cx="5012866" cy="2959100"/>
        </a:xfrm>
        <a:prstGeom prst="rect">
          <a:avLst/>
        </a:prstGeom>
      </xdr:spPr>
    </xdr:pic>
    <xdr:clientData/>
  </xdr:twoCellAnchor>
  <xdr:twoCellAnchor editAs="oneCell">
    <xdr:from>
      <xdr:col>12</xdr:col>
      <xdr:colOff>162724</xdr:colOff>
      <xdr:row>3</xdr:row>
      <xdr:rowOff>30977</xdr:rowOff>
    </xdr:from>
    <xdr:to>
      <xdr:col>17</xdr:col>
      <xdr:colOff>185675</xdr:colOff>
      <xdr:row>15</xdr:row>
      <xdr:rowOff>20518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7806560-84F9-3ECB-BB39-B69266773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32480" y="635001"/>
          <a:ext cx="4127219" cy="2405639"/>
        </a:xfrm>
        <a:prstGeom prst="rect">
          <a:avLst/>
        </a:prstGeom>
      </xdr:spPr>
    </xdr:pic>
    <xdr:clientData/>
  </xdr:twoCellAnchor>
  <xdr:twoCellAnchor editAs="oneCell">
    <xdr:from>
      <xdr:col>12</xdr:col>
      <xdr:colOff>25008</xdr:colOff>
      <xdr:row>17</xdr:row>
      <xdr:rowOff>35774</xdr:rowOff>
    </xdr:from>
    <xdr:to>
      <xdr:col>16</xdr:col>
      <xdr:colOff>565418</xdr:colOff>
      <xdr:row>28</xdr:row>
      <xdr:rowOff>66362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5AD2747-45BB-8B61-7133-D76B943E3D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24867" y="3532746"/>
          <a:ext cx="3831678" cy="2293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1</xdr:rowOff>
    </xdr:from>
    <xdr:to>
      <xdr:col>16</xdr:col>
      <xdr:colOff>606061</xdr:colOff>
      <xdr:row>41</xdr:row>
      <xdr:rowOff>41414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C86722E-C3D4-0B87-741B-54CA3CC5C1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60326" y="6211958"/>
          <a:ext cx="3919105" cy="231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</xdr:row>
      <xdr:rowOff>0</xdr:rowOff>
    </xdr:from>
    <xdr:to>
      <xdr:col>16</xdr:col>
      <xdr:colOff>512174</xdr:colOff>
      <xdr:row>54</xdr:row>
      <xdr:rowOff>50800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65D80F4-B861-6FA8-5828-E336E5462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83333" y="8737600"/>
          <a:ext cx="3831108" cy="228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812800</xdr:colOff>
      <xdr:row>56</xdr:row>
      <xdr:rowOff>16934</xdr:rowOff>
    </xdr:from>
    <xdr:to>
      <xdr:col>15</xdr:col>
      <xdr:colOff>724878</xdr:colOff>
      <xdr:row>66</xdr:row>
      <xdr:rowOff>33868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87A2D2-10BE-945D-96AE-AFE47ECE5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566400" y="11396134"/>
          <a:ext cx="3231011" cy="20489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508000</xdr:colOff>
      <xdr:row>23</xdr:row>
      <xdr:rowOff>127326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6FF066F-5A1D-6B7E-872A-EC0853421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7772400" cy="4800926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762000</xdr:colOff>
      <xdr:row>0</xdr:row>
      <xdr:rowOff>0</xdr:rowOff>
    </xdr:from>
    <xdr:to>
      <xdr:col>4</xdr:col>
      <xdr:colOff>101600</xdr:colOff>
      <xdr:row>23</xdr:row>
      <xdr:rowOff>109415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0C0E1D1-7C9A-4A7B-D54C-055766E8B1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33769" r="47930"/>
        <a:stretch/>
      </xdr:blipFill>
      <xdr:spPr>
        <a:xfrm>
          <a:off x="2624667" y="0"/>
          <a:ext cx="1422400" cy="4783015"/>
        </a:xfrm>
        <a:prstGeom prst="rect">
          <a:avLst/>
        </a:prstGeom>
      </xdr:spPr>
    </xdr:pic>
    <xdr:clientData/>
  </xdr:twoCellAnchor>
  <xdr:twoCellAnchor editAs="oneCell">
    <xdr:from>
      <xdr:col>4</xdr:col>
      <xdr:colOff>321733</xdr:colOff>
      <xdr:row>0</xdr:row>
      <xdr:rowOff>0</xdr:rowOff>
    </xdr:from>
    <xdr:to>
      <xdr:col>5</xdr:col>
      <xdr:colOff>304800</xdr:colOff>
      <xdr:row>23</xdr:row>
      <xdr:rowOff>127326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CF5C77F-6508-34E8-D4B3-2E21D9F434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54902" r="34640"/>
        <a:stretch/>
      </xdr:blipFill>
      <xdr:spPr>
        <a:xfrm>
          <a:off x="4267200" y="0"/>
          <a:ext cx="812800" cy="4800926"/>
        </a:xfrm>
        <a:prstGeom prst="rect">
          <a:avLst/>
        </a:prstGeom>
      </xdr:spPr>
    </xdr:pic>
    <xdr:clientData/>
  </xdr:twoCellAnchor>
  <xdr:twoCellAnchor editAs="oneCell">
    <xdr:from>
      <xdr:col>5</xdr:col>
      <xdr:colOff>745066</xdr:colOff>
      <xdr:row>0</xdr:row>
      <xdr:rowOff>0</xdr:rowOff>
    </xdr:from>
    <xdr:to>
      <xdr:col>8</xdr:col>
      <xdr:colOff>507999</xdr:colOff>
      <xdr:row>23</xdr:row>
      <xdr:rowOff>123081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E56D44E-A398-FEC3-8E40-4194DD43E6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71024"/>
        <a:stretch/>
      </xdr:blipFill>
      <xdr:spPr>
        <a:xfrm>
          <a:off x="5520266" y="0"/>
          <a:ext cx="2252133" cy="479668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736600</xdr:colOff>
      <xdr:row>1</xdr:row>
      <xdr:rowOff>12700</xdr:rowOff>
    </xdr:from>
    <xdr:to>
      <xdr:col>3</xdr:col>
      <xdr:colOff>1231900</xdr:colOff>
      <xdr:row>5</xdr:row>
      <xdr:rowOff>27699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857564-B2D5-B7D2-2598-7CFF63442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6600" y="215900"/>
          <a:ext cx="2971800" cy="827799"/>
        </a:xfrm>
        <a:prstGeom prst="rect">
          <a:avLst/>
        </a:prstGeom>
      </xdr:spPr>
    </xdr:pic>
    <xdr:clientData/>
  </xdr:twoCellAnchor>
  <xdr:twoCellAnchor editAs="oneCell">
    <xdr:from>
      <xdr:col>5</xdr:col>
      <xdr:colOff>12700</xdr:colOff>
      <xdr:row>0</xdr:row>
      <xdr:rowOff>190500</xdr:rowOff>
    </xdr:from>
    <xdr:to>
      <xdr:col>8</xdr:col>
      <xdr:colOff>12700</xdr:colOff>
      <xdr:row>5</xdr:row>
      <xdr:rowOff>61922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0307CB-208E-1261-B513-CE139E22D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33900" y="190500"/>
          <a:ext cx="2857500" cy="887422"/>
        </a:xfrm>
        <a:prstGeom prst="rect">
          <a:avLst/>
        </a:prstGeom>
      </xdr:spPr>
    </xdr:pic>
    <xdr:clientData/>
  </xdr:twoCellAnchor>
  <xdr:twoCellAnchor editAs="oneCell">
    <xdr:from>
      <xdr:col>0</xdr:col>
      <xdr:colOff>749300</xdr:colOff>
      <xdr:row>6</xdr:row>
      <xdr:rowOff>12700</xdr:rowOff>
    </xdr:from>
    <xdr:to>
      <xdr:col>3</xdr:col>
      <xdr:colOff>1243846</xdr:colOff>
      <xdr:row>10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E367AE-3B86-EB0E-6BE6-D60E54E70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9300" y="1231900"/>
          <a:ext cx="2971046" cy="838200"/>
        </a:xfrm>
        <a:prstGeom prst="rect">
          <a:avLst/>
        </a:prstGeom>
      </xdr:spPr>
    </xdr:pic>
    <xdr:clientData/>
  </xdr:twoCellAnchor>
  <xdr:twoCellAnchor editAs="oneCell">
    <xdr:from>
      <xdr:col>5</xdr:col>
      <xdr:colOff>50800</xdr:colOff>
      <xdr:row>6</xdr:row>
      <xdr:rowOff>12700</xdr:rowOff>
    </xdr:from>
    <xdr:to>
      <xdr:col>8</xdr:col>
      <xdr:colOff>6224</xdr:colOff>
      <xdr:row>10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19B730-2FCB-8C8A-B6B9-BDCD745CE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1231900"/>
          <a:ext cx="2812924" cy="876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103</xdr:row>
      <xdr:rowOff>0</xdr:rowOff>
    </xdr:from>
    <xdr:to>
      <xdr:col>7</xdr:col>
      <xdr:colOff>12700</xdr:colOff>
      <xdr:row>130</xdr:row>
      <xdr:rowOff>14408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D2386AA-BFFB-418F-23FC-72BB62228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1094700"/>
          <a:ext cx="6324600" cy="55008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7</xdr:col>
      <xdr:colOff>22528</xdr:colOff>
      <xdr:row>101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7B8343C-F0FF-4E6A-EAF7-8448A0D07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405100"/>
          <a:ext cx="6334428" cy="5473700"/>
        </a:xfrm>
        <a:prstGeom prst="rect">
          <a:avLst/>
        </a:prstGeom>
      </xdr:spPr>
    </xdr:pic>
    <xdr:clientData/>
  </xdr:twoCellAnchor>
  <xdr:twoCellAnchor editAs="oneCell">
    <xdr:from>
      <xdr:col>15</xdr:col>
      <xdr:colOff>477892</xdr:colOff>
      <xdr:row>1</xdr:row>
      <xdr:rowOff>106203</xdr:rowOff>
    </xdr:from>
    <xdr:to>
      <xdr:col>24</xdr:col>
      <xdr:colOff>251484</xdr:colOff>
      <xdr:row>27</xdr:row>
      <xdr:rowOff>69916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3ACC58A-5F4E-1A65-C612-91DD09DF51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62404" y="307544"/>
          <a:ext cx="7161275" cy="52915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387194</xdr:colOff>
      <xdr:row>0</xdr:row>
      <xdr:rowOff>46464</xdr:rowOff>
    </xdr:from>
    <xdr:to>
      <xdr:col>20</xdr:col>
      <xdr:colOff>603095</xdr:colOff>
      <xdr:row>27</xdr:row>
      <xdr:rowOff>183376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D430742-3D09-E467-DE97-4FADA7FD4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88292" y="46464"/>
          <a:ext cx="7603583" cy="56660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805366</xdr:colOff>
      <xdr:row>57</xdr:row>
      <xdr:rowOff>185853</xdr:rowOff>
    </xdr:from>
    <xdr:to>
      <xdr:col>16</xdr:col>
      <xdr:colOff>553844</xdr:colOff>
      <xdr:row>64</xdr:row>
      <xdr:rowOff>107175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B23F22B-C4D5-F73C-C554-1CD5FC317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85610" y="11832682"/>
          <a:ext cx="4673600" cy="1346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170366</xdr:colOff>
      <xdr:row>65</xdr:row>
      <xdr:rowOff>154878</xdr:rowOff>
    </xdr:from>
    <xdr:to>
      <xdr:col>16</xdr:col>
      <xdr:colOff>168198</xdr:colOff>
      <xdr:row>72</xdr:row>
      <xdr:rowOff>38100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5CEA42D-0EC4-7978-15A4-7358C2029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71464" y="13427927"/>
          <a:ext cx="4102100" cy="1308100"/>
        </a:xfrm>
        <a:prstGeom prst="rect">
          <a:avLst/>
        </a:prstGeom>
      </xdr:spPr>
    </xdr:pic>
    <xdr:clientData/>
  </xdr:twoCellAnchor>
  <xdr:twoCellAnchor editAs="oneCell">
    <xdr:from>
      <xdr:col>11</xdr:col>
      <xdr:colOff>30975</xdr:colOff>
      <xdr:row>31</xdr:row>
      <xdr:rowOff>139390</xdr:rowOff>
    </xdr:from>
    <xdr:to>
      <xdr:col>16</xdr:col>
      <xdr:colOff>536807</xdr:colOff>
      <xdr:row>38</xdr:row>
      <xdr:rowOff>35312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C0ABDD5-112B-9F03-B5E2-FFC2155C9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32073" y="6473902"/>
          <a:ext cx="4610100" cy="1320800"/>
        </a:xfrm>
        <a:prstGeom prst="rect">
          <a:avLst/>
        </a:prstGeom>
      </xdr:spPr>
    </xdr:pic>
    <xdr:clientData/>
  </xdr:twoCellAnchor>
  <xdr:twoCellAnchor editAs="oneCell">
    <xdr:from>
      <xdr:col>10</xdr:col>
      <xdr:colOff>526585</xdr:colOff>
      <xdr:row>39</xdr:row>
      <xdr:rowOff>92927</xdr:rowOff>
    </xdr:from>
    <xdr:to>
      <xdr:col>15</xdr:col>
      <xdr:colOff>549817</xdr:colOff>
      <xdr:row>45</xdr:row>
      <xdr:rowOff>164791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6321069-E55C-D3C3-6EBD-397100289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06829" y="8053659"/>
          <a:ext cx="4127500" cy="1295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FA69EC-363A-BF47-9427-A0AF5BC0E060}">
  <dimension ref="A1:Q45"/>
  <sheetViews>
    <sheetView topLeftCell="B1" zoomScale="80" zoomScaleNormal="80" workbookViewId="0">
      <selection activeCell="J1" sqref="J1:Q45"/>
    </sheetView>
  </sheetViews>
  <sheetFormatPr baseColWidth="10" defaultRowHeight="16" x14ac:dyDescent="0.2"/>
  <cols>
    <col min="4" max="4" width="16.5" customWidth="1"/>
    <col min="8" max="8" width="15" customWidth="1"/>
    <col min="13" max="13" width="12.1640625" customWidth="1"/>
  </cols>
  <sheetData>
    <row r="1" spans="1:17" x14ac:dyDescent="0.2">
      <c r="A1" s="152" t="s">
        <v>6</v>
      </c>
      <c r="B1" s="152"/>
      <c r="C1" s="152"/>
      <c r="D1" s="152"/>
      <c r="E1" s="152"/>
      <c r="F1" s="152"/>
      <c r="G1" s="152"/>
      <c r="H1" s="152"/>
      <c r="J1" s="152" t="s">
        <v>41</v>
      </c>
      <c r="K1" s="152"/>
      <c r="L1" s="152"/>
      <c r="M1" s="152"/>
      <c r="N1" s="152"/>
      <c r="O1" s="152"/>
      <c r="P1" s="152"/>
      <c r="Q1" s="152"/>
    </row>
    <row r="2" spans="1:17" x14ac:dyDescent="0.2">
      <c r="A2" s="2" t="s">
        <v>0</v>
      </c>
      <c r="B2" s="1"/>
      <c r="C2" s="1"/>
      <c r="D2" s="1"/>
      <c r="E2" s="2" t="s">
        <v>1</v>
      </c>
      <c r="F2" s="1"/>
      <c r="G2" s="1"/>
      <c r="H2" s="1"/>
      <c r="J2" s="2" t="s">
        <v>0</v>
      </c>
      <c r="K2" s="1"/>
      <c r="L2" s="1"/>
      <c r="M2" s="1"/>
      <c r="N2" s="2" t="s">
        <v>1</v>
      </c>
      <c r="O2" s="1"/>
      <c r="P2" s="1"/>
      <c r="Q2" s="1"/>
    </row>
    <row r="3" spans="1:17" x14ac:dyDescent="0.2">
      <c r="A3" s="2" t="s">
        <v>2</v>
      </c>
      <c r="B3" s="2"/>
      <c r="C3" s="2"/>
      <c r="D3" s="2"/>
      <c r="E3" s="2" t="s">
        <v>2</v>
      </c>
      <c r="F3" s="2"/>
      <c r="G3" s="2"/>
      <c r="H3" s="2"/>
      <c r="J3" s="2" t="s">
        <v>2</v>
      </c>
      <c r="K3" s="2"/>
      <c r="L3" s="2"/>
      <c r="M3" s="2"/>
      <c r="N3" s="2" t="s">
        <v>2</v>
      </c>
      <c r="O3" s="2"/>
      <c r="P3" s="2"/>
      <c r="Q3" s="2"/>
    </row>
    <row r="4" spans="1:17" x14ac:dyDescent="0.2">
      <c r="A4" s="2" t="s">
        <v>3</v>
      </c>
      <c r="B4" s="2"/>
      <c r="C4" s="2"/>
      <c r="D4" s="2"/>
      <c r="E4" s="2" t="s">
        <v>3</v>
      </c>
      <c r="F4" s="2"/>
      <c r="G4" s="2"/>
      <c r="H4" s="2"/>
      <c r="J4" s="2" t="s">
        <v>3</v>
      </c>
      <c r="K4" s="2"/>
      <c r="L4" s="2"/>
      <c r="M4" s="2"/>
      <c r="N4" s="2" t="s">
        <v>3</v>
      </c>
      <c r="O4" s="2"/>
      <c r="P4" s="2"/>
      <c r="Q4" s="2"/>
    </row>
    <row r="5" spans="1:17" x14ac:dyDescent="0.2">
      <c r="A5" s="2" t="s">
        <v>4</v>
      </c>
      <c r="B5" s="2"/>
      <c r="C5" s="2"/>
      <c r="D5" s="2"/>
      <c r="E5" s="2" t="s">
        <v>4</v>
      </c>
      <c r="F5" s="2"/>
      <c r="G5" s="2"/>
      <c r="H5" s="2"/>
      <c r="J5" s="2" t="s">
        <v>4</v>
      </c>
      <c r="K5" s="2"/>
      <c r="L5" s="2"/>
      <c r="M5" s="2"/>
      <c r="N5" s="2" t="s">
        <v>4</v>
      </c>
      <c r="O5" s="2"/>
      <c r="P5" s="2"/>
      <c r="Q5" s="2"/>
    </row>
    <row r="6" spans="1:17" x14ac:dyDescent="0.2">
      <c r="A6" s="152" t="s">
        <v>5</v>
      </c>
      <c r="B6" s="152"/>
      <c r="C6" s="152"/>
      <c r="D6" s="152"/>
      <c r="E6" s="152"/>
      <c r="F6" s="152"/>
      <c r="G6" s="152"/>
      <c r="H6" s="152"/>
      <c r="J6" s="152" t="s">
        <v>42</v>
      </c>
      <c r="K6" s="152"/>
      <c r="L6" s="152"/>
      <c r="M6" s="152"/>
      <c r="N6" s="152"/>
      <c r="O6" s="152"/>
      <c r="P6" s="152"/>
      <c r="Q6" s="152"/>
    </row>
    <row r="7" spans="1:17" x14ac:dyDescent="0.2">
      <c r="A7" s="2" t="s">
        <v>0</v>
      </c>
      <c r="B7" s="2"/>
      <c r="C7" s="2"/>
      <c r="D7" s="2"/>
      <c r="E7" s="2" t="s">
        <v>1</v>
      </c>
      <c r="F7" s="2"/>
      <c r="G7" s="2"/>
      <c r="H7" s="2"/>
      <c r="J7" s="2" t="s">
        <v>0</v>
      </c>
      <c r="K7" s="2"/>
      <c r="L7" s="2"/>
      <c r="M7" s="2"/>
      <c r="N7" s="2" t="s">
        <v>1</v>
      </c>
      <c r="O7" s="2"/>
      <c r="P7" s="2"/>
      <c r="Q7" s="2"/>
    </row>
    <row r="8" spans="1:17" x14ac:dyDescent="0.2">
      <c r="A8" s="2" t="s">
        <v>2</v>
      </c>
      <c r="B8" s="2"/>
      <c r="C8" s="2"/>
      <c r="D8" s="2"/>
      <c r="E8" s="2" t="s">
        <v>2</v>
      </c>
      <c r="F8" s="2"/>
      <c r="G8" s="2"/>
      <c r="H8" s="2"/>
      <c r="J8" s="2" t="s">
        <v>2</v>
      </c>
      <c r="K8" s="2"/>
      <c r="L8" s="2"/>
      <c r="M8" s="2"/>
      <c r="N8" s="2" t="s">
        <v>2</v>
      </c>
      <c r="O8" s="2"/>
      <c r="P8" s="2"/>
      <c r="Q8" s="2"/>
    </row>
    <row r="9" spans="1:17" x14ac:dyDescent="0.2">
      <c r="A9" s="2" t="s">
        <v>3</v>
      </c>
      <c r="B9" s="2"/>
      <c r="C9" s="2"/>
      <c r="D9" s="2"/>
      <c r="E9" s="2" t="s">
        <v>3</v>
      </c>
      <c r="F9" s="2"/>
      <c r="G9" s="2"/>
      <c r="H9" s="2"/>
      <c r="J9" s="2" t="s">
        <v>3</v>
      </c>
      <c r="K9" s="2"/>
      <c r="L9" s="2"/>
      <c r="M9" s="2"/>
      <c r="N9" s="2" t="s">
        <v>3</v>
      </c>
      <c r="O9" s="2"/>
      <c r="P9" s="2"/>
      <c r="Q9" s="2"/>
    </row>
    <row r="10" spans="1:17" x14ac:dyDescent="0.2">
      <c r="A10" s="2" t="s">
        <v>4</v>
      </c>
      <c r="B10" s="2"/>
      <c r="C10" s="2"/>
      <c r="D10" s="2"/>
      <c r="E10" s="2" t="s">
        <v>4</v>
      </c>
      <c r="F10" s="2"/>
      <c r="G10" s="2"/>
      <c r="H10" s="2"/>
      <c r="J10" s="2" t="s">
        <v>4</v>
      </c>
      <c r="K10" s="2"/>
      <c r="L10" s="2"/>
      <c r="M10" s="2"/>
      <c r="N10" s="2" t="s">
        <v>4</v>
      </c>
      <c r="O10" s="2"/>
      <c r="P10" s="2"/>
      <c r="Q10" s="2"/>
    </row>
    <row r="11" spans="1:17" x14ac:dyDescent="0.2">
      <c r="A11" s="152" t="s">
        <v>7</v>
      </c>
      <c r="B11" s="152"/>
      <c r="C11" s="152"/>
      <c r="D11" s="152"/>
      <c r="E11" s="152"/>
      <c r="F11" s="152"/>
      <c r="G11" s="152"/>
      <c r="H11" s="152"/>
      <c r="J11" s="152" t="s">
        <v>43</v>
      </c>
      <c r="K11" s="152"/>
      <c r="L11" s="152"/>
      <c r="M11" s="152"/>
      <c r="N11" s="152"/>
      <c r="O11" s="152"/>
      <c r="P11" s="152"/>
      <c r="Q11" s="152"/>
    </row>
    <row r="12" spans="1:17" x14ac:dyDescent="0.2">
      <c r="A12" s="2" t="s">
        <v>0</v>
      </c>
      <c r="B12" s="2"/>
      <c r="C12" s="2"/>
      <c r="D12" s="2"/>
      <c r="E12" s="2" t="s">
        <v>1</v>
      </c>
      <c r="F12" s="2"/>
      <c r="G12" s="2"/>
      <c r="H12" s="2"/>
      <c r="J12" s="2" t="s">
        <v>0</v>
      </c>
      <c r="K12" s="2"/>
      <c r="L12" s="2"/>
      <c r="M12" s="2"/>
      <c r="N12" s="2" t="s">
        <v>1</v>
      </c>
      <c r="O12" s="2"/>
      <c r="P12" s="2"/>
      <c r="Q12" s="2"/>
    </row>
    <row r="13" spans="1:17" x14ac:dyDescent="0.2">
      <c r="A13" s="2" t="s">
        <v>2</v>
      </c>
      <c r="B13" s="2"/>
      <c r="C13" s="2"/>
      <c r="D13" s="2"/>
      <c r="E13" s="2" t="s">
        <v>2</v>
      </c>
      <c r="F13" s="2"/>
      <c r="G13" s="2"/>
      <c r="H13" s="2"/>
      <c r="J13" s="2" t="s">
        <v>2</v>
      </c>
      <c r="K13" s="2"/>
      <c r="L13" s="2"/>
      <c r="M13" s="2"/>
      <c r="N13" s="2" t="s">
        <v>2</v>
      </c>
      <c r="O13" s="2"/>
      <c r="P13" s="2"/>
      <c r="Q13" s="2"/>
    </row>
    <row r="14" spans="1:17" x14ac:dyDescent="0.2">
      <c r="A14" s="2" t="s">
        <v>3</v>
      </c>
      <c r="B14" s="2"/>
      <c r="C14" s="2"/>
      <c r="D14" s="2"/>
      <c r="E14" s="2" t="s">
        <v>3</v>
      </c>
      <c r="F14" s="2"/>
      <c r="G14" s="2"/>
      <c r="H14" s="2"/>
      <c r="J14" s="2" t="s">
        <v>3</v>
      </c>
      <c r="K14" s="2"/>
      <c r="L14" s="2"/>
      <c r="M14" s="2"/>
      <c r="N14" s="2" t="s">
        <v>3</v>
      </c>
      <c r="O14" s="2"/>
      <c r="P14" s="2"/>
      <c r="Q14" s="2"/>
    </row>
    <row r="15" spans="1:17" x14ac:dyDescent="0.2">
      <c r="A15" s="2" t="s">
        <v>4</v>
      </c>
      <c r="B15" s="2"/>
      <c r="C15" s="2"/>
      <c r="D15" s="2"/>
      <c r="E15" s="2" t="s">
        <v>4</v>
      </c>
      <c r="F15" s="2"/>
      <c r="G15" s="2"/>
      <c r="H15" s="2"/>
      <c r="J15" s="2" t="s">
        <v>4</v>
      </c>
      <c r="K15" s="2"/>
      <c r="L15" s="2"/>
      <c r="M15" s="2"/>
      <c r="N15" s="2" t="s">
        <v>4</v>
      </c>
      <c r="O15" s="2"/>
      <c r="P15" s="2"/>
      <c r="Q15" s="2"/>
    </row>
    <row r="16" spans="1:17" x14ac:dyDescent="0.2">
      <c r="A16" s="152" t="s">
        <v>8</v>
      </c>
      <c r="B16" s="152"/>
      <c r="C16" s="152"/>
      <c r="D16" s="152"/>
      <c r="E16" s="152"/>
      <c r="F16" s="152"/>
      <c r="G16" s="152"/>
      <c r="H16" s="152"/>
      <c r="J16" s="152" t="s">
        <v>44</v>
      </c>
      <c r="K16" s="152"/>
      <c r="L16" s="152"/>
      <c r="M16" s="152"/>
      <c r="N16" s="152"/>
      <c r="O16" s="152"/>
      <c r="P16" s="152"/>
      <c r="Q16" s="152"/>
    </row>
    <row r="17" spans="1:17" x14ac:dyDescent="0.2">
      <c r="A17" s="2" t="s">
        <v>0</v>
      </c>
      <c r="B17" s="2"/>
      <c r="C17" s="2"/>
      <c r="D17" s="2"/>
      <c r="E17" s="2" t="s">
        <v>1</v>
      </c>
      <c r="F17" s="2"/>
      <c r="G17" s="2"/>
      <c r="H17" s="2"/>
      <c r="J17" s="2" t="s">
        <v>0</v>
      </c>
      <c r="K17" s="2"/>
      <c r="L17" s="2"/>
      <c r="M17" s="2"/>
      <c r="N17" s="2" t="s">
        <v>1</v>
      </c>
      <c r="O17" s="2"/>
      <c r="P17" s="2"/>
      <c r="Q17" s="2"/>
    </row>
    <row r="18" spans="1:17" x14ac:dyDescent="0.2">
      <c r="A18" s="2" t="s">
        <v>2</v>
      </c>
      <c r="B18" s="2"/>
      <c r="C18" s="2"/>
      <c r="D18" s="2"/>
      <c r="E18" s="2" t="s">
        <v>2</v>
      </c>
      <c r="F18" s="2"/>
      <c r="G18" s="2"/>
      <c r="H18" s="2"/>
      <c r="J18" s="2" t="s">
        <v>2</v>
      </c>
      <c r="K18" s="2"/>
      <c r="L18" s="2"/>
      <c r="M18" s="2"/>
      <c r="N18" s="2" t="s">
        <v>2</v>
      </c>
      <c r="O18" s="2"/>
      <c r="P18" s="2"/>
      <c r="Q18" s="2"/>
    </row>
    <row r="19" spans="1:17" x14ac:dyDescent="0.2">
      <c r="A19" s="2" t="s">
        <v>3</v>
      </c>
      <c r="B19" s="2"/>
      <c r="C19" s="2"/>
      <c r="D19" s="2"/>
      <c r="E19" s="2" t="s">
        <v>3</v>
      </c>
      <c r="F19" s="2"/>
      <c r="G19" s="2"/>
      <c r="H19" s="2"/>
      <c r="J19" s="2" t="s">
        <v>3</v>
      </c>
      <c r="K19" s="2"/>
      <c r="L19" s="2"/>
      <c r="M19" s="2"/>
      <c r="N19" s="2" t="s">
        <v>3</v>
      </c>
      <c r="O19" s="2"/>
      <c r="P19" s="2"/>
      <c r="Q19" s="2"/>
    </row>
    <row r="20" spans="1:17" x14ac:dyDescent="0.2">
      <c r="A20" s="2" t="s">
        <v>4</v>
      </c>
      <c r="B20" s="2"/>
      <c r="C20" s="2"/>
      <c r="D20" s="2"/>
      <c r="E20" s="2" t="s">
        <v>4</v>
      </c>
      <c r="F20" s="2"/>
      <c r="G20" s="2"/>
      <c r="H20" s="2"/>
      <c r="J20" s="2" t="s">
        <v>4</v>
      </c>
      <c r="K20" s="2"/>
      <c r="L20" s="2"/>
      <c r="M20" s="2"/>
      <c r="N20" s="2" t="s">
        <v>4</v>
      </c>
      <c r="O20" s="2"/>
      <c r="P20" s="2"/>
      <c r="Q20" s="2"/>
    </row>
    <row r="21" spans="1:17" x14ac:dyDescent="0.2">
      <c r="A21" s="152" t="s">
        <v>9</v>
      </c>
      <c r="B21" s="152"/>
      <c r="C21" s="152"/>
      <c r="D21" s="152"/>
      <c r="E21" s="152"/>
      <c r="F21" s="152"/>
      <c r="G21" s="152"/>
      <c r="H21" s="152"/>
      <c r="J21" s="152" t="s">
        <v>45</v>
      </c>
      <c r="K21" s="152"/>
      <c r="L21" s="152"/>
      <c r="M21" s="152"/>
      <c r="N21" s="152"/>
      <c r="O21" s="152"/>
      <c r="P21" s="152"/>
      <c r="Q21" s="152"/>
    </row>
    <row r="22" spans="1:17" x14ac:dyDescent="0.2">
      <c r="A22" s="2" t="s">
        <v>0</v>
      </c>
      <c r="B22" s="2"/>
      <c r="C22" s="2"/>
      <c r="D22" s="2"/>
      <c r="E22" s="2" t="s">
        <v>1</v>
      </c>
      <c r="F22" s="2"/>
      <c r="G22" s="2"/>
      <c r="H22" s="2"/>
      <c r="J22" s="2" t="s">
        <v>0</v>
      </c>
      <c r="K22" s="2"/>
      <c r="L22" s="2"/>
      <c r="M22" s="2"/>
      <c r="N22" s="2" t="s">
        <v>1</v>
      </c>
      <c r="O22" s="2"/>
      <c r="P22" s="2"/>
      <c r="Q22" s="2"/>
    </row>
    <row r="23" spans="1:17" x14ac:dyDescent="0.2">
      <c r="A23" s="2" t="s">
        <v>2</v>
      </c>
      <c r="B23" s="2"/>
      <c r="C23" s="2"/>
      <c r="D23" s="2"/>
      <c r="E23" s="2" t="s">
        <v>2</v>
      </c>
      <c r="F23" s="2"/>
      <c r="G23" s="2"/>
      <c r="H23" s="2"/>
      <c r="J23" s="2" t="s">
        <v>2</v>
      </c>
      <c r="K23" s="2"/>
      <c r="L23" s="2"/>
      <c r="M23" s="2"/>
      <c r="N23" s="2" t="s">
        <v>2</v>
      </c>
      <c r="O23" s="2"/>
      <c r="P23" s="2"/>
      <c r="Q23" s="2"/>
    </row>
    <row r="24" spans="1:17" x14ac:dyDescent="0.2">
      <c r="A24" s="2" t="s">
        <v>3</v>
      </c>
      <c r="B24" s="2"/>
      <c r="C24" s="2"/>
      <c r="D24" s="2"/>
      <c r="E24" s="2" t="s">
        <v>3</v>
      </c>
      <c r="F24" s="2"/>
      <c r="G24" s="2"/>
      <c r="H24" s="2"/>
      <c r="J24" s="2" t="s">
        <v>3</v>
      </c>
      <c r="K24" s="2"/>
      <c r="L24" s="2"/>
      <c r="M24" s="2"/>
      <c r="N24" s="2" t="s">
        <v>3</v>
      </c>
      <c r="O24" s="2"/>
      <c r="P24" s="2"/>
      <c r="Q24" s="2"/>
    </row>
    <row r="25" spans="1:17" x14ac:dyDescent="0.2">
      <c r="A25" s="2" t="s">
        <v>4</v>
      </c>
      <c r="B25" s="2"/>
      <c r="C25" s="2"/>
      <c r="D25" s="2"/>
      <c r="E25" s="2" t="s">
        <v>4</v>
      </c>
      <c r="F25" s="2"/>
      <c r="G25" s="2"/>
      <c r="H25" s="2"/>
      <c r="J25" s="2" t="s">
        <v>4</v>
      </c>
      <c r="K25" s="2"/>
      <c r="L25" s="2"/>
      <c r="M25" s="2"/>
      <c r="N25" s="2" t="s">
        <v>4</v>
      </c>
      <c r="O25" s="2"/>
      <c r="P25" s="2"/>
      <c r="Q25" s="2"/>
    </row>
    <row r="26" spans="1:17" x14ac:dyDescent="0.2">
      <c r="A26" s="152" t="s">
        <v>10</v>
      </c>
      <c r="B26" s="152"/>
      <c r="C26" s="152"/>
      <c r="D26" s="152"/>
      <c r="E26" s="152"/>
      <c r="F26" s="152"/>
      <c r="G26" s="152"/>
      <c r="H26" s="152"/>
      <c r="J26" s="152" t="s">
        <v>47</v>
      </c>
      <c r="K26" s="152"/>
      <c r="L26" s="152"/>
      <c r="M26" s="152"/>
      <c r="N26" s="152"/>
      <c r="O26" s="152"/>
      <c r="P26" s="152"/>
      <c r="Q26" s="152"/>
    </row>
    <row r="27" spans="1:17" x14ac:dyDescent="0.2">
      <c r="A27" s="2" t="s">
        <v>0</v>
      </c>
      <c r="B27" s="2"/>
      <c r="C27" s="2"/>
      <c r="D27" s="2"/>
      <c r="E27" s="2" t="s">
        <v>1</v>
      </c>
      <c r="F27" s="2"/>
      <c r="G27" s="2"/>
      <c r="H27" s="2"/>
      <c r="J27" s="2" t="s">
        <v>0</v>
      </c>
      <c r="K27" s="2"/>
      <c r="L27" s="2"/>
      <c r="M27" s="2"/>
      <c r="N27" s="2" t="s">
        <v>1</v>
      </c>
      <c r="O27" s="2"/>
      <c r="P27" s="2"/>
      <c r="Q27" s="2"/>
    </row>
    <row r="28" spans="1:17" x14ac:dyDescent="0.2">
      <c r="A28" s="2" t="s">
        <v>2</v>
      </c>
      <c r="B28" s="2"/>
      <c r="C28" s="2"/>
      <c r="D28" s="2"/>
      <c r="E28" s="2" t="s">
        <v>2</v>
      </c>
      <c r="F28" s="2"/>
      <c r="G28" s="2"/>
      <c r="H28" s="2"/>
      <c r="J28" s="2" t="s">
        <v>2</v>
      </c>
      <c r="K28" s="2"/>
      <c r="L28" s="2"/>
      <c r="M28" s="2"/>
      <c r="N28" s="2" t="s">
        <v>2</v>
      </c>
      <c r="O28" s="2"/>
      <c r="P28" s="2"/>
      <c r="Q28" s="2"/>
    </row>
    <row r="29" spans="1:17" x14ac:dyDescent="0.2">
      <c r="A29" s="2" t="s">
        <v>3</v>
      </c>
      <c r="B29" s="2"/>
      <c r="C29" s="2"/>
      <c r="D29" s="2"/>
      <c r="E29" s="2" t="s">
        <v>3</v>
      </c>
      <c r="F29" s="2"/>
      <c r="G29" s="2"/>
      <c r="H29" s="2"/>
      <c r="J29" s="2" t="s">
        <v>3</v>
      </c>
      <c r="K29" s="2"/>
      <c r="L29" s="2"/>
      <c r="M29" s="2"/>
      <c r="N29" s="2" t="s">
        <v>3</v>
      </c>
      <c r="O29" s="2"/>
      <c r="P29" s="2"/>
      <c r="Q29" s="2"/>
    </row>
    <row r="30" spans="1:17" x14ac:dyDescent="0.2">
      <c r="A30" s="2" t="s">
        <v>4</v>
      </c>
      <c r="B30" s="2"/>
      <c r="C30" s="2"/>
      <c r="D30" s="2"/>
      <c r="E30" s="2" t="s">
        <v>4</v>
      </c>
      <c r="F30" s="2"/>
      <c r="G30" s="2"/>
      <c r="H30" s="2"/>
      <c r="J30" s="2" t="s">
        <v>4</v>
      </c>
      <c r="K30" s="2"/>
      <c r="L30" s="2"/>
      <c r="M30" s="2"/>
      <c r="N30" s="2" t="s">
        <v>4</v>
      </c>
      <c r="O30" s="2"/>
      <c r="P30" s="2"/>
      <c r="Q30" s="2"/>
    </row>
    <row r="31" spans="1:17" x14ac:dyDescent="0.2">
      <c r="J31" s="152" t="s">
        <v>46</v>
      </c>
      <c r="K31" s="152"/>
      <c r="L31" s="152"/>
      <c r="M31" s="152"/>
      <c r="N31" s="152"/>
      <c r="O31" s="152"/>
      <c r="P31" s="152"/>
      <c r="Q31" s="152"/>
    </row>
    <row r="32" spans="1:17" x14ac:dyDescent="0.2">
      <c r="J32" s="2" t="s">
        <v>0</v>
      </c>
      <c r="K32" s="2"/>
      <c r="L32" s="2"/>
      <c r="M32" s="2"/>
      <c r="N32" s="2" t="s">
        <v>1</v>
      </c>
      <c r="O32" s="2"/>
      <c r="P32" s="2"/>
      <c r="Q32" s="2"/>
    </row>
    <row r="33" spans="10:17" x14ac:dyDescent="0.2">
      <c r="J33" s="2" t="s">
        <v>2</v>
      </c>
      <c r="K33" s="2"/>
      <c r="L33" s="2"/>
      <c r="M33" s="2"/>
      <c r="N33" s="2" t="s">
        <v>2</v>
      </c>
      <c r="O33" s="2"/>
      <c r="P33" s="2"/>
      <c r="Q33" s="2"/>
    </row>
    <row r="34" spans="10:17" x14ac:dyDescent="0.2">
      <c r="J34" s="2" t="s">
        <v>3</v>
      </c>
      <c r="K34" s="2"/>
      <c r="L34" s="2"/>
      <c r="M34" s="2"/>
      <c r="N34" s="2" t="s">
        <v>3</v>
      </c>
      <c r="O34" s="2"/>
      <c r="P34" s="2"/>
      <c r="Q34" s="2"/>
    </row>
    <row r="35" spans="10:17" x14ac:dyDescent="0.2">
      <c r="J35" s="2" t="s">
        <v>4</v>
      </c>
      <c r="K35" s="2"/>
      <c r="L35" s="2"/>
      <c r="M35" s="2"/>
      <c r="N35" s="2" t="s">
        <v>4</v>
      </c>
      <c r="O35" s="2"/>
      <c r="P35" s="2"/>
      <c r="Q35" s="2"/>
    </row>
    <row r="36" spans="10:17" x14ac:dyDescent="0.2">
      <c r="J36" s="152" t="s">
        <v>48</v>
      </c>
      <c r="K36" s="152"/>
      <c r="L36" s="152"/>
      <c r="M36" s="152"/>
      <c r="N36" s="152"/>
      <c r="O36" s="152"/>
      <c r="P36" s="152"/>
      <c r="Q36" s="152"/>
    </row>
    <row r="37" spans="10:17" x14ac:dyDescent="0.2">
      <c r="J37" s="2" t="s">
        <v>0</v>
      </c>
      <c r="K37" s="2"/>
      <c r="L37" s="2"/>
      <c r="M37" s="2"/>
      <c r="N37" s="2" t="s">
        <v>1</v>
      </c>
      <c r="O37" s="2"/>
      <c r="P37" s="2"/>
      <c r="Q37" s="2"/>
    </row>
    <row r="38" spans="10:17" x14ac:dyDescent="0.2">
      <c r="J38" s="2" t="s">
        <v>2</v>
      </c>
      <c r="K38" s="2"/>
      <c r="L38" s="2"/>
      <c r="M38" s="2"/>
      <c r="N38" s="2" t="s">
        <v>2</v>
      </c>
      <c r="O38" s="2"/>
      <c r="P38" s="2"/>
      <c r="Q38" s="2"/>
    </row>
    <row r="39" spans="10:17" x14ac:dyDescent="0.2">
      <c r="J39" s="2" t="s">
        <v>3</v>
      </c>
      <c r="K39" s="2"/>
      <c r="L39" s="2"/>
      <c r="M39" s="2"/>
      <c r="N39" s="2" t="s">
        <v>3</v>
      </c>
      <c r="O39" s="2"/>
      <c r="P39" s="2"/>
      <c r="Q39" s="2"/>
    </row>
    <row r="40" spans="10:17" x14ac:dyDescent="0.2">
      <c r="J40" s="2" t="s">
        <v>4</v>
      </c>
      <c r="K40" s="2"/>
      <c r="L40" s="2"/>
      <c r="M40" s="2"/>
      <c r="N40" s="2" t="s">
        <v>4</v>
      </c>
      <c r="O40" s="2"/>
      <c r="P40" s="2"/>
      <c r="Q40" s="2"/>
    </row>
    <row r="41" spans="10:17" x14ac:dyDescent="0.2">
      <c r="J41" s="152" t="s">
        <v>49</v>
      </c>
      <c r="K41" s="152"/>
      <c r="L41" s="152"/>
      <c r="M41" s="152"/>
      <c r="N41" s="152"/>
      <c r="O41" s="152"/>
      <c r="P41" s="152"/>
      <c r="Q41" s="152"/>
    </row>
    <row r="42" spans="10:17" x14ac:dyDescent="0.2">
      <c r="J42" s="2" t="s">
        <v>0</v>
      </c>
      <c r="K42" s="2"/>
      <c r="L42" s="2"/>
      <c r="M42" s="2"/>
      <c r="N42" s="2" t="s">
        <v>1</v>
      </c>
      <c r="O42" s="2"/>
      <c r="P42" s="2"/>
      <c r="Q42" s="2"/>
    </row>
    <row r="43" spans="10:17" x14ac:dyDescent="0.2">
      <c r="J43" s="2" t="s">
        <v>2</v>
      </c>
      <c r="K43" s="2"/>
      <c r="L43" s="2"/>
      <c r="M43" s="2"/>
      <c r="N43" s="2" t="s">
        <v>2</v>
      </c>
      <c r="O43" s="2"/>
      <c r="P43" s="2"/>
      <c r="Q43" s="2"/>
    </row>
    <row r="44" spans="10:17" x14ac:dyDescent="0.2">
      <c r="J44" s="2" t="s">
        <v>3</v>
      </c>
      <c r="K44" s="2"/>
      <c r="L44" s="2"/>
      <c r="M44" s="2"/>
      <c r="N44" s="2" t="s">
        <v>3</v>
      </c>
      <c r="O44" s="2"/>
      <c r="P44" s="2"/>
      <c r="Q44" s="2"/>
    </row>
    <row r="45" spans="10:17" x14ac:dyDescent="0.2">
      <c r="J45" s="2" t="s">
        <v>4</v>
      </c>
      <c r="K45" s="2"/>
      <c r="L45" s="2"/>
      <c r="M45" s="2"/>
      <c r="N45" s="2" t="s">
        <v>4</v>
      </c>
      <c r="O45" s="2"/>
      <c r="P45" s="2"/>
      <c r="Q45" s="2"/>
    </row>
  </sheetData>
  <mergeCells count="15">
    <mergeCell ref="J31:Q31"/>
    <mergeCell ref="J36:Q36"/>
    <mergeCell ref="J41:Q41"/>
    <mergeCell ref="J26:Q26"/>
    <mergeCell ref="J1:Q1"/>
    <mergeCell ref="J6:Q6"/>
    <mergeCell ref="J11:Q11"/>
    <mergeCell ref="J16:Q16"/>
    <mergeCell ref="J21:Q21"/>
    <mergeCell ref="A26:H26"/>
    <mergeCell ref="A6:H6"/>
    <mergeCell ref="A11:H11"/>
    <mergeCell ref="A1:H1"/>
    <mergeCell ref="A16:H16"/>
    <mergeCell ref="A21:H2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8433DF-E517-1148-B6F4-DCC380763E6A}">
  <dimension ref="B1:AT62"/>
  <sheetViews>
    <sheetView tabSelected="1" topLeftCell="W1" zoomScale="90" zoomScaleNormal="90" workbookViewId="0">
      <selection activeCell="AP39" sqref="AP39"/>
    </sheetView>
  </sheetViews>
  <sheetFormatPr baseColWidth="10" defaultRowHeight="16" x14ac:dyDescent="0.2"/>
  <cols>
    <col min="9" max="9" width="15.83203125" bestFit="1" customWidth="1"/>
    <col min="27" max="27" width="13" bestFit="1" customWidth="1"/>
    <col min="28" max="28" width="11" bestFit="1" customWidth="1"/>
    <col min="34" max="34" width="12.33203125" bestFit="1" customWidth="1"/>
    <col min="35" max="35" width="11" bestFit="1" customWidth="1"/>
    <col min="42" max="42" width="11.83203125" customWidth="1"/>
    <col min="43" max="43" width="11.5" customWidth="1"/>
    <col min="44" max="44" width="10.83203125" bestFit="1" customWidth="1"/>
    <col min="45" max="45" width="10.5" customWidth="1"/>
    <col min="46" max="46" width="11.5" customWidth="1"/>
  </cols>
  <sheetData>
    <row r="1" spans="2:46" ht="17" thickBot="1" x14ac:dyDescent="0.25">
      <c r="Z1" s="153" t="s">
        <v>94</v>
      </c>
      <c r="AA1" s="153"/>
      <c r="AB1" s="153"/>
      <c r="AC1" s="153"/>
      <c r="AD1" s="153"/>
      <c r="AE1" s="154"/>
      <c r="AF1" s="102"/>
      <c r="AG1" s="155" t="s">
        <v>95</v>
      </c>
      <c r="AH1" s="153"/>
      <c r="AI1" s="153"/>
      <c r="AJ1" s="153"/>
      <c r="AK1" s="153"/>
      <c r="AL1" s="153"/>
      <c r="AN1" s="156" t="s">
        <v>94</v>
      </c>
      <c r="AO1" s="156"/>
      <c r="AP1" s="156"/>
      <c r="AR1" s="156" t="s">
        <v>95</v>
      </c>
      <c r="AS1" s="156"/>
      <c r="AT1" s="156"/>
    </row>
    <row r="2" spans="2:46" ht="17" thickBot="1" x14ac:dyDescent="0.25">
      <c r="B2" s="161" t="s">
        <v>70</v>
      </c>
      <c r="C2" s="162"/>
      <c r="D2" s="162"/>
      <c r="E2" s="162"/>
      <c r="F2" s="162"/>
      <c r="G2" s="162"/>
      <c r="H2" s="162"/>
      <c r="I2" s="162"/>
      <c r="J2" s="162"/>
      <c r="K2" s="162"/>
      <c r="L2" s="162"/>
      <c r="M2" s="163"/>
      <c r="Z2" s="103" t="s">
        <v>96</v>
      </c>
      <c r="AA2" s="129" t="s">
        <v>93</v>
      </c>
      <c r="AB2" s="129" t="s">
        <v>91</v>
      </c>
      <c r="AC2" s="104" t="s">
        <v>16</v>
      </c>
      <c r="AD2" s="104" t="s">
        <v>17</v>
      </c>
      <c r="AE2" s="104" t="s">
        <v>19</v>
      </c>
      <c r="AF2" s="105"/>
      <c r="AG2" s="106" t="s">
        <v>96</v>
      </c>
      <c r="AH2" s="129" t="s">
        <v>93</v>
      </c>
      <c r="AI2" s="129" t="s">
        <v>91</v>
      </c>
      <c r="AJ2" s="104" t="s">
        <v>16</v>
      </c>
      <c r="AK2" s="104" t="s">
        <v>17</v>
      </c>
      <c r="AL2" s="104" t="s">
        <v>19</v>
      </c>
      <c r="AN2" s="103" t="s">
        <v>96</v>
      </c>
      <c r="AO2" s="129" t="s">
        <v>93</v>
      </c>
      <c r="AP2" s="129" t="s">
        <v>91</v>
      </c>
      <c r="AQ2" s="10"/>
      <c r="AR2" s="106" t="s">
        <v>96</v>
      </c>
      <c r="AS2" s="129" t="s">
        <v>93</v>
      </c>
      <c r="AT2" s="129" t="s">
        <v>91</v>
      </c>
    </row>
    <row r="3" spans="2:46" ht="18" thickTop="1" thickBot="1" x14ac:dyDescent="0.25">
      <c r="B3" s="82" t="s">
        <v>64</v>
      </c>
      <c r="C3" s="60" t="s">
        <v>68</v>
      </c>
      <c r="D3" s="60" t="s">
        <v>66</v>
      </c>
      <c r="E3" s="60" t="s">
        <v>22</v>
      </c>
      <c r="F3" s="60" t="s">
        <v>67</v>
      </c>
      <c r="G3" s="61" t="s">
        <v>69</v>
      </c>
      <c r="H3" s="58" t="s">
        <v>65</v>
      </c>
      <c r="I3" s="60" t="s">
        <v>68</v>
      </c>
      <c r="J3" s="60" t="s">
        <v>66</v>
      </c>
      <c r="K3" s="60" t="s">
        <v>22</v>
      </c>
      <c r="L3" s="60" t="s">
        <v>67</v>
      </c>
      <c r="M3" s="83" t="s">
        <v>69</v>
      </c>
      <c r="Z3" s="103" t="s">
        <v>68</v>
      </c>
      <c r="AA3" s="137">
        <v>-19.076736536254899</v>
      </c>
      <c r="AB3" s="137">
        <v>1.1729375730224101</v>
      </c>
      <c r="AC3" s="104">
        <v>0.57913792668111996</v>
      </c>
      <c r="AD3" s="104">
        <v>0.57913792668111996</v>
      </c>
      <c r="AE3" s="104">
        <v>6.1329365066578503E-2</v>
      </c>
      <c r="AF3" s="107"/>
      <c r="AG3" s="106" t="s">
        <v>68</v>
      </c>
      <c r="AH3" s="137">
        <v>33.147270922445102</v>
      </c>
      <c r="AI3" s="137">
        <v>7.0559955483665098</v>
      </c>
      <c r="AJ3" s="104">
        <v>0.16851273555453999</v>
      </c>
      <c r="AK3" s="104">
        <v>0.16851273555453999</v>
      </c>
      <c r="AL3" s="104">
        <v>1.4925746479943301E-2</v>
      </c>
      <c r="AN3" s="103" t="s">
        <v>68</v>
      </c>
      <c r="AO3" s="137">
        <v>-19.076736536254899</v>
      </c>
      <c r="AP3" s="137">
        <v>1.1729375730224101</v>
      </c>
      <c r="AQ3" s="10"/>
      <c r="AR3" s="106" t="s">
        <v>68</v>
      </c>
      <c r="AS3" s="137">
        <v>33.147270922445102</v>
      </c>
      <c r="AT3" s="137">
        <v>7.0559955483665098</v>
      </c>
    </row>
    <row r="4" spans="2:46" ht="18" thickTop="1" thickBot="1" x14ac:dyDescent="0.25">
      <c r="B4" s="82" t="s">
        <v>2</v>
      </c>
      <c r="C4" s="57">
        <v>2.8211729999999999</v>
      </c>
      <c r="D4" s="57">
        <v>6.3453689999999998</v>
      </c>
      <c r="E4" s="57">
        <v>8.2775639999999999</v>
      </c>
      <c r="F4" s="57">
        <v>7.8900639999999997</v>
      </c>
      <c r="G4" s="62">
        <v>7.3321139999999998</v>
      </c>
      <c r="H4" s="58" t="s">
        <v>2</v>
      </c>
      <c r="I4" s="59">
        <v>17.52</v>
      </c>
      <c r="J4" s="59">
        <v>23.98</v>
      </c>
      <c r="K4" s="59">
        <v>26.19</v>
      </c>
      <c r="L4" s="59">
        <v>33.6</v>
      </c>
      <c r="M4" s="84">
        <v>32.436999999999998</v>
      </c>
      <c r="Z4" s="103" t="s">
        <v>66</v>
      </c>
      <c r="AA4" s="138">
        <v>141.28369007120901</v>
      </c>
      <c r="AB4" s="138">
        <v>1.4304743674849401</v>
      </c>
      <c r="AC4" s="104">
        <v>4.7612347204049099</v>
      </c>
      <c r="AD4" s="104">
        <v>3.8945516127615898</v>
      </c>
      <c r="AE4" s="104">
        <v>0.41242399543485803</v>
      </c>
      <c r="AF4" s="108"/>
      <c r="AG4" s="106" t="s">
        <v>66</v>
      </c>
      <c r="AH4" s="138">
        <v>91.264439077253201</v>
      </c>
      <c r="AI4" s="138">
        <v>1.2260000585225901</v>
      </c>
      <c r="AJ4" s="104">
        <v>9.4119731876632304</v>
      </c>
      <c r="AK4" s="104">
        <v>7.9621907318636298</v>
      </c>
      <c r="AL4" s="104">
        <v>0.70523833048978801</v>
      </c>
      <c r="AN4" s="103" t="s">
        <v>66</v>
      </c>
      <c r="AO4" s="138">
        <v>141.28369007120901</v>
      </c>
      <c r="AP4" s="138">
        <v>1.4304743674849401</v>
      </c>
      <c r="AQ4" s="10"/>
      <c r="AR4" s="106" t="s">
        <v>66</v>
      </c>
      <c r="AS4" s="138">
        <v>91.264439077253201</v>
      </c>
      <c r="AT4" s="138">
        <v>1.2260000585225901</v>
      </c>
    </row>
    <row r="5" spans="2:46" ht="18" thickTop="1" thickBot="1" x14ac:dyDescent="0.25">
      <c r="B5" s="82" t="s">
        <v>3</v>
      </c>
      <c r="C5" s="57">
        <v>2.82</v>
      </c>
      <c r="D5" s="57">
        <v>4.6399999999999997</v>
      </c>
      <c r="E5" s="57">
        <v>5.97</v>
      </c>
      <c r="F5" s="57">
        <v>5.6109999999999998</v>
      </c>
      <c r="G5" s="62">
        <v>5.1210000000000004</v>
      </c>
      <c r="H5" s="58" t="s">
        <v>3</v>
      </c>
      <c r="I5" s="59">
        <v>17.520489999999999</v>
      </c>
      <c r="J5" s="59">
        <v>21.065999999999999</v>
      </c>
      <c r="K5" s="59">
        <v>21.754549999999998</v>
      </c>
      <c r="L5" s="59">
        <v>25.935980000000001</v>
      </c>
      <c r="M5" s="84">
        <v>24.944980000000001</v>
      </c>
      <c r="O5" s="56"/>
      <c r="Z5" s="103" t="s">
        <v>72</v>
      </c>
      <c r="AA5" s="138">
        <v>81.404902403608304</v>
      </c>
      <c r="AB5" s="138">
        <v>0.89874046664929796</v>
      </c>
      <c r="AC5" s="104">
        <v>11.460335267981</v>
      </c>
      <c r="AD5" s="104">
        <v>6.6109048379100104</v>
      </c>
      <c r="AE5" s="104">
        <v>0.70007951050291795</v>
      </c>
      <c r="AF5" s="109"/>
      <c r="AG5" s="106" t="s">
        <v>72</v>
      </c>
      <c r="AH5" s="139">
        <v>95.665237571098999</v>
      </c>
      <c r="AI5" s="139">
        <v>0.96915674166397803</v>
      </c>
      <c r="AJ5" s="104">
        <v>12.830409853480701</v>
      </c>
      <c r="AK5" s="104">
        <v>11.2386950639237</v>
      </c>
      <c r="AL5" s="104">
        <v>0.99544946996142003</v>
      </c>
      <c r="AN5" s="103" t="s">
        <v>72</v>
      </c>
      <c r="AO5" s="138">
        <v>81.404902403608304</v>
      </c>
      <c r="AP5" s="138">
        <v>0.89874046664929796</v>
      </c>
      <c r="AQ5" s="10"/>
      <c r="AR5" s="106" t="s">
        <v>72</v>
      </c>
      <c r="AS5" s="139">
        <v>95.665237571098999</v>
      </c>
      <c r="AT5" s="139">
        <v>0.96915674166397803</v>
      </c>
    </row>
    <row r="6" spans="2:46" ht="18" thickTop="1" thickBot="1" x14ac:dyDescent="0.25">
      <c r="B6" s="82" t="s">
        <v>4</v>
      </c>
      <c r="C6" s="57">
        <v>0.28599999999999998</v>
      </c>
      <c r="D6" s="57">
        <v>0.46899999999999997</v>
      </c>
      <c r="E6" s="57">
        <v>0.60399999999999998</v>
      </c>
      <c r="F6" s="57">
        <v>0.56799999999999995</v>
      </c>
      <c r="G6" s="62">
        <v>0.51800000000000002</v>
      </c>
      <c r="H6" s="58" t="s">
        <v>4</v>
      </c>
      <c r="I6" s="59">
        <v>1.012426</v>
      </c>
      <c r="J6" s="59">
        <v>1.2444550000000001</v>
      </c>
      <c r="K6" s="59">
        <v>1.3361130000000001</v>
      </c>
      <c r="L6" s="59">
        <v>1.5489219999999999</v>
      </c>
      <c r="M6" s="84">
        <v>1.510915</v>
      </c>
      <c r="Z6" s="103" t="s">
        <v>67</v>
      </c>
      <c r="AA6" s="138">
        <v>73.188402959388</v>
      </c>
      <c r="AB6" s="138">
        <v>1.00894753509206</v>
      </c>
      <c r="AC6" s="104">
        <v>10.499600883606901</v>
      </c>
      <c r="AD6" s="104">
        <v>6.13402065615381</v>
      </c>
      <c r="AE6" s="104">
        <v>0.64957858018911596</v>
      </c>
      <c r="AF6" s="110"/>
      <c r="AG6" s="106" t="s">
        <v>67</v>
      </c>
      <c r="AH6" s="138">
        <v>58.7905100636195</v>
      </c>
      <c r="AI6" s="138">
        <v>0.99329026427606304</v>
      </c>
      <c r="AJ6" s="104">
        <v>10.4993763255313</v>
      </c>
      <c r="AK6" s="104">
        <v>8.3901228432197001</v>
      </c>
      <c r="AL6" s="104">
        <v>0.74314173395486605</v>
      </c>
      <c r="AN6" s="103" t="s">
        <v>67</v>
      </c>
      <c r="AO6" s="138">
        <v>73.188402959388</v>
      </c>
      <c r="AP6" s="138">
        <v>1.00894753509206</v>
      </c>
      <c r="AQ6" s="10"/>
      <c r="AR6" s="106" t="s">
        <v>67</v>
      </c>
      <c r="AS6" s="138">
        <v>58.7905100636195</v>
      </c>
      <c r="AT6" s="138">
        <v>0.99329026427606304</v>
      </c>
    </row>
    <row r="7" spans="2:46" ht="18" thickTop="1" thickBot="1" x14ac:dyDescent="0.25">
      <c r="B7" s="157" t="s">
        <v>71</v>
      </c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9"/>
      <c r="Z7" s="103" t="s">
        <v>69</v>
      </c>
      <c r="AA7" s="139">
        <v>89.498699530275601</v>
      </c>
      <c r="AB7" s="139">
        <v>0.97974178055494598</v>
      </c>
      <c r="AC7" s="104">
        <v>8.8956565212479806</v>
      </c>
      <c r="AD7" s="104">
        <v>5.2131447804717101</v>
      </c>
      <c r="AE7" s="104">
        <v>0.55205995783888395</v>
      </c>
      <c r="AF7" s="108"/>
      <c r="AG7" s="106" t="s">
        <v>69</v>
      </c>
      <c r="AH7" s="138">
        <v>76.694806759243605</v>
      </c>
      <c r="AI7" s="138">
        <v>0.96984373438972604</v>
      </c>
      <c r="AJ7" s="104">
        <v>9.7559052149296299</v>
      </c>
      <c r="AK7" s="104">
        <v>7.8507885603578798</v>
      </c>
      <c r="AL7" s="104">
        <v>0.69537106102948298</v>
      </c>
      <c r="AN7" s="103" t="s">
        <v>69</v>
      </c>
      <c r="AO7" s="139">
        <v>89.498699530275601</v>
      </c>
      <c r="AP7" s="139">
        <v>0.97974178055494598</v>
      </c>
      <c r="AQ7" s="10"/>
      <c r="AR7" s="106" t="s">
        <v>69</v>
      </c>
      <c r="AS7" s="138">
        <v>76.694806759243605</v>
      </c>
      <c r="AT7" s="138">
        <v>0.96984373438972604</v>
      </c>
    </row>
    <row r="8" spans="2:46" ht="17" thickTop="1" x14ac:dyDescent="0.2">
      <c r="B8" s="85" t="s">
        <v>64</v>
      </c>
      <c r="C8" s="69" t="s">
        <v>68</v>
      </c>
      <c r="D8" s="69" t="s">
        <v>66</v>
      </c>
      <c r="E8" s="69" t="s">
        <v>22</v>
      </c>
      <c r="F8" s="69" t="s">
        <v>67</v>
      </c>
      <c r="G8" s="69" t="s">
        <v>69</v>
      </c>
      <c r="H8" s="66" t="s">
        <v>65</v>
      </c>
      <c r="I8" s="69" t="s">
        <v>68</v>
      </c>
      <c r="J8" s="69" t="s">
        <v>66</v>
      </c>
      <c r="K8" s="69" t="s">
        <v>22</v>
      </c>
      <c r="L8" s="69" t="s">
        <v>67</v>
      </c>
      <c r="M8" s="86" t="s">
        <v>69</v>
      </c>
      <c r="O8" s="54"/>
      <c r="P8" s="54"/>
      <c r="Q8" s="54"/>
      <c r="R8" s="54"/>
      <c r="S8" s="54"/>
      <c r="T8" s="54"/>
      <c r="U8" s="54"/>
      <c r="V8" s="54"/>
      <c r="W8" s="54"/>
      <c r="X8" s="54"/>
      <c r="AA8" s="134"/>
      <c r="AB8" s="134"/>
      <c r="AC8" s="111"/>
      <c r="AD8" s="28"/>
      <c r="AE8" s="111"/>
      <c r="AF8" s="112"/>
      <c r="AG8" s="113"/>
      <c r="AH8" s="136"/>
      <c r="AI8" s="136"/>
      <c r="AJ8" s="131"/>
      <c r="AK8" s="132"/>
      <c r="AL8" s="132"/>
      <c r="AO8" s="134"/>
      <c r="AP8" s="134"/>
      <c r="AQ8" s="10"/>
      <c r="AR8" s="113"/>
      <c r="AS8" s="136"/>
      <c r="AT8" s="136"/>
    </row>
    <row r="9" spans="2:46" ht="17" thickBot="1" x14ac:dyDescent="0.25">
      <c r="B9" s="82" t="s">
        <v>2</v>
      </c>
      <c r="C9" s="63">
        <v>2.37642</v>
      </c>
      <c r="D9" s="63">
        <v>6.415972</v>
      </c>
      <c r="E9" s="63">
        <v>8.5854510000000008</v>
      </c>
      <c r="F9" s="63">
        <v>8.0632070000000002</v>
      </c>
      <c r="G9" s="63">
        <v>7.4576450000000003</v>
      </c>
      <c r="H9" s="67" t="s">
        <v>2</v>
      </c>
      <c r="I9" s="49">
        <v>18.401890000000002</v>
      </c>
      <c r="J9" s="64">
        <v>25.371829999999999</v>
      </c>
      <c r="K9" s="49">
        <v>24.898240000000001</v>
      </c>
      <c r="L9" s="49">
        <v>33.149520000000003</v>
      </c>
      <c r="M9" s="87">
        <v>32.556399999999996</v>
      </c>
      <c r="O9" s="55"/>
      <c r="P9" s="55"/>
      <c r="Q9" s="55"/>
      <c r="R9" s="55"/>
      <c r="S9" s="55"/>
      <c r="T9" s="54"/>
      <c r="U9" s="54"/>
      <c r="V9" s="54"/>
      <c r="W9" s="54"/>
      <c r="X9" s="54"/>
      <c r="Z9" s="103" t="s">
        <v>97</v>
      </c>
      <c r="AA9" s="104" t="s">
        <v>93</v>
      </c>
      <c r="AB9" s="104" t="s">
        <v>91</v>
      </c>
      <c r="AC9" s="104" t="s">
        <v>16</v>
      </c>
      <c r="AD9" s="104" t="s">
        <v>17</v>
      </c>
      <c r="AE9" s="104" t="s">
        <v>19</v>
      </c>
      <c r="AF9" s="108"/>
      <c r="AG9" s="106" t="s">
        <v>97</v>
      </c>
      <c r="AH9" s="140" t="s">
        <v>93</v>
      </c>
      <c r="AI9" s="140" t="s">
        <v>91</v>
      </c>
      <c r="AJ9" s="104" t="s">
        <v>16</v>
      </c>
      <c r="AK9" s="104" t="s">
        <v>17</v>
      </c>
      <c r="AL9" s="104" t="s">
        <v>19</v>
      </c>
      <c r="AN9" s="103" t="s">
        <v>97</v>
      </c>
      <c r="AO9" s="104" t="s">
        <v>93</v>
      </c>
      <c r="AP9" s="104" t="s">
        <v>91</v>
      </c>
      <c r="AQ9" s="10"/>
      <c r="AR9" s="106" t="s">
        <v>97</v>
      </c>
      <c r="AS9" s="140" t="s">
        <v>93</v>
      </c>
      <c r="AT9" s="140" t="s">
        <v>91</v>
      </c>
    </row>
    <row r="10" spans="2:46" ht="18" thickTop="1" thickBot="1" x14ac:dyDescent="0.25">
      <c r="B10" s="82" t="s">
        <v>3</v>
      </c>
      <c r="C10" s="63">
        <v>2.37642</v>
      </c>
      <c r="D10" s="63">
        <v>4.9977090000000004</v>
      </c>
      <c r="E10" s="63">
        <v>6.2430589999999997</v>
      </c>
      <c r="F10" s="63">
        <v>5.707389</v>
      </c>
      <c r="G10" s="63">
        <v>5.2770270000000004</v>
      </c>
      <c r="H10" s="67" t="s">
        <v>3</v>
      </c>
      <c r="I10" s="49">
        <v>18.401890000000002</v>
      </c>
      <c r="J10" s="64">
        <v>22.18451</v>
      </c>
      <c r="K10" s="49">
        <v>20.62762</v>
      </c>
      <c r="L10" s="49">
        <v>26.680759999999999</v>
      </c>
      <c r="M10" s="87">
        <v>25.246729999999999</v>
      </c>
      <c r="O10" s="55"/>
      <c r="P10" s="55"/>
      <c r="Q10" s="55"/>
      <c r="R10" s="55"/>
      <c r="S10" s="55"/>
      <c r="T10" s="54"/>
      <c r="U10" s="54"/>
      <c r="V10" s="54"/>
      <c r="W10" s="54"/>
      <c r="X10" s="54"/>
      <c r="Z10" s="103" t="s">
        <v>68</v>
      </c>
      <c r="AA10" s="137">
        <v>1872.1298953210201</v>
      </c>
      <c r="AB10" s="137">
        <v>0.73510862300269197</v>
      </c>
      <c r="AC10" s="104">
        <v>7.1764979320633904</v>
      </c>
      <c r="AD10" s="104">
        <v>7.1764979320633904</v>
      </c>
      <c r="AE10" s="104">
        <v>0.73319723259027103</v>
      </c>
      <c r="AF10" s="108"/>
      <c r="AG10" s="106" t="s">
        <v>68</v>
      </c>
      <c r="AH10" s="139">
        <v>131.609297806744</v>
      </c>
      <c r="AI10" s="139">
        <v>6.2275503067386397</v>
      </c>
      <c r="AJ10" s="104">
        <v>4.8514626343238101</v>
      </c>
      <c r="AK10" s="104">
        <v>4.8514626343238101</v>
      </c>
      <c r="AL10" s="104">
        <v>0.38491707762525801</v>
      </c>
      <c r="AN10" s="103" t="s">
        <v>68</v>
      </c>
      <c r="AO10" s="137">
        <v>1872.1298953210201</v>
      </c>
      <c r="AP10" s="137">
        <v>0.73510862300269197</v>
      </c>
      <c r="AQ10" s="10"/>
      <c r="AR10" s="106" t="s">
        <v>68</v>
      </c>
      <c r="AS10" s="139">
        <v>131.609297806744</v>
      </c>
      <c r="AT10" s="139">
        <v>6.2275503067386397</v>
      </c>
    </row>
    <row r="11" spans="2:46" ht="18" thickTop="1" thickBot="1" x14ac:dyDescent="0.25">
      <c r="B11" s="85" t="s">
        <v>4</v>
      </c>
      <c r="C11" s="70">
        <v>0.23959929999999999</v>
      </c>
      <c r="D11" s="70">
        <v>0.50336899999999996</v>
      </c>
      <c r="E11" s="70">
        <v>0.63278639999999997</v>
      </c>
      <c r="F11" s="70">
        <v>0.57748480000000002</v>
      </c>
      <c r="G11" s="70">
        <v>0.53420619999999996</v>
      </c>
      <c r="H11" s="68" t="s">
        <v>4</v>
      </c>
      <c r="I11" s="71">
        <v>1.0710409999999999</v>
      </c>
      <c r="J11" s="72">
        <v>1.306835</v>
      </c>
      <c r="K11" s="71">
        <v>1.2548189999999999</v>
      </c>
      <c r="L11" s="71">
        <v>1.58829</v>
      </c>
      <c r="M11" s="88">
        <v>1.5336939999999999</v>
      </c>
      <c r="O11" s="55">
        <v>21.68167</v>
      </c>
      <c r="P11" s="55">
        <v>24.34862</v>
      </c>
      <c r="Q11" s="55">
        <v>24.284099999999999</v>
      </c>
      <c r="R11" s="55">
        <v>32.883009999999999</v>
      </c>
      <c r="S11" s="55">
        <v>31.442060000000001</v>
      </c>
      <c r="T11" s="54"/>
      <c r="U11" s="54"/>
      <c r="V11" s="54"/>
      <c r="W11" s="54"/>
      <c r="X11" s="54"/>
      <c r="Z11" s="103" t="s">
        <v>66</v>
      </c>
      <c r="AA11" s="138">
        <v>288.46135566480598</v>
      </c>
      <c r="AB11" s="138">
        <v>1.2029530334365</v>
      </c>
      <c r="AC11" s="104">
        <v>4.6515862436194402</v>
      </c>
      <c r="AD11" s="104">
        <v>3.8679236285816301</v>
      </c>
      <c r="AE11" s="104">
        <v>0.39517198042739099</v>
      </c>
      <c r="AF11" s="114"/>
      <c r="AG11" s="106" t="s">
        <v>66</v>
      </c>
      <c r="AH11" s="138">
        <v>9.7598223876459596</v>
      </c>
      <c r="AI11" s="138">
        <v>1.3343842102154699</v>
      </c>
      <c r="AJ11" s="104">
        <v>9.1901001778435596</v>
      </c>
      <c r="AK11" s="104">
        <v>8.0205732610503908</v>
      </c>
      <c r="AL11" s="104">
        <v>0.63635564225119601</v>
      </c>
      <c r="AN11" s="103" t="s">
        <v>66</v>
      </c>
      <c r="AO11" s="138">
        <v>288.46135566480598</v>
      </c>
      <c r="AP11" s="138">
        <v>1.2029530334365</v>
      </c>
      <c r="AQ11" s="10"/>
      <c r="AR11" s="106" t="s">
        <v>66</v>
      </c>
      <c r="AS11" s="138">
        <v>9.7598223876459596</v>
      </c>
      <c r="AT11" s="138">
        <v>1.3343842102154699</v>
      </c>
    </row>
    <row r="12" spans="2:46" ht="18" thickTop="1" thickBot="1" x14ac:dyDescent="0.25">
      <c r="B12" s="157" t="s">
        <v>73</v>
      </c>
      <c r="C12" s="158"/>
      <c r="D12" s="158"/>
      <c r="E12" s="158"/>
      <c r="F12" s="158"/>
      <c r="G12" s="158"/>
      <c r="H12" s="158"/>
      <c r="I12" s="158"/>
      <c r="J12" s="158"/>
      <c r="K12" s="158"/>
      <c r="L12" s="158"/>
      <c r="M12" s="159"/>
      <c r="O12" s="55" t="s">
        <v>68</v>
      </c>
      <c r="P12" s="54" t="s">
        <v>66</v>
      </c>
      <c r="Q12" s="54" t="s">
        <v>72</v>
      </c>
      <c r="R12" s="54" t="s">
        <v>67</v>
      </c>
      <c r="S12" s="54" t="s">
        <v>69</v>
      </c>
      <c r="T12" s="54"/>
      <c r="U12" s="54"/>
      <c r="V12" s="54"/>
      <c r="W12" s="54">
        <v>28</v>
      </c>
      <c r="X12" s="54" t="s">
        <v>77</v>
      </c>
      <c r="Z12" s="103" t="s">
        <v>72</v>
      </c>
      <c r="AA12" s="138">
        <v>200.574317183109</v>
      </c>
      <c r="AB12" s="138">
        <v>0.82697925133930195</v>
      </c>
      <c r="AC12" s="104">
        <v>3.9265259269692301</v>
      </c>
      <c r="AD12" s="104">
        <v>3.1828610060698899</v>
      </c>
      <c r="AE12" s="104">
        <v>0.32518157232979999</v>
      </c>
      <c r="AF12" s="109"/>
      <c r="AG12" s="106" t="s">
        <v>72</v>
      </c>
      <c r="AH12" s="139">
        <v>18.488200924089799</v>
      </c>
      <c r="AI12" s="139">
        <v>1.0428001872689701</v>
      </c>
      <c r="AJ12" s="104">
        <v>12.0604494229844</v>
      </c>
      <c r="AK12" s="104">
        <v>10.126592745786899</v>
      </c>
      <c r="AL12" s="104">
        <v>0.80344811035584396</v>
      </c>
      <c r="AN12" s="103" t="s">
        <v>72</v>
      </c>
      <c r="AO12" s="138">
        <v>200.574317183109</v>
      </c>
      <c r="AP12" s="138">
        <v>0.82697925133930195</v>
      </c>
      <c r="AQ12" s="10"/>
      <c r="AR12" s="106" t="s">
        <v>72</v>
      </c>
      <c r="AS12" s="139">
        <v>18.488200924089799</v>
      </c>
      <c r="AT12" s="139">
        <v>1.0428001872689701</v>
      </c>
    </row>
    <row r="13" spans="2:46" ht="18" thickTop="1" thickBot="1" x14ac:dyDescent="0.25">
      <c r="B13" s="85" t="s">
        <v>64</v>
      </c>
      <c r="C13" s="69" t="s">
        <v>68</v>
      </c>
      <c r="D13" s="69" t="s">
        <v>66</v>
      </c>
      <c r="E13" s="69" t="s">
        <v>22</v>
      </c>
      <c r="F13" s="69" t="s">
        <v>67</v>
      </c>
      <c r="G13" s="69" t="s">
        <v>69</v>
      </c>
      <c r="H13" s="66" t="s">
        <v>65</v>
      </c>
      <c r="I13" s="69" t="s">
        <v>68</v>
      </c>
      <c r="J13" s="69" t="s">
        <v>66</v>
      </c>
      <c r="K13" s="69" t="s">
        <v>22</v>
      </c>
      <c r="L13" s="69" t="s">
        <v>67</v>
      </c>
      <c r="M13" s="86" t="s">
        <v>69</v>
      </c>
      <c r="O13" s="54">
        <v>21.68167</v>
      </c>
      <c r="P13" s="54">
        <v>21.30602</v>
      </c>
      <c r="Q13" s="54">
        <v>19.913679999999999</v>
      </c>
      <c r="R13" s="54">
        <v>26.048539999999999</v>
      </c>
      <c r="S13" s="54">
        <v>24.21922</v>
      </c>
      <c r="T13" s="54"/>
      <c r="U13" s="54"/>
      <c r="V13" s="54"/>
      <c r="W13" s="54"/>
      <c r="X13" s="54"/>
      <c r="Z13" s="103" t="s">
        <v>67</v>
      </c>
      <c r="AA13" s="138">
        <v>131.78303001967001</v>
      </c>
      <c r="AB13" s="138">
        <v>0.93496120477975697</v>
      </c>
      <c r="AC13" s="104">
        <v>3.9807637779864198</v>
      </c>
      <c r="AD13" s="104">
        <v>3.39639498290276</v>
      </c>
      <c r="AE13" s="104">
        <v>0.34699757818111598</v>
      </c>
      <c r="AF13" s="108"/>
      <c r="AG13" s="106" t="s">
        <v>67</v>
      </c>
      <c r="AH13" s="138">
        <v>34.549141130479299</v>
      </c>
      <c r="AI13" s="138">
        <v>1.03502216573596</v>
      </c>
      <c r="AJ13" s="104">
        <v>16.232935255768599</v>
      </c>
      <c r="AK13" s="104">
        <v>11.8785059703157</v>
      </c>
      <c r="AL13" s="104">
        <v>0.94244563944485304</v>
      </c>
      <c r="AN13" s="103" t="s">
        <v>67</v>
      </c>
      <c r="AO13" s="138">
        <v>131.78303001967001</v>
      </c>
      <c r="AP13" s="138">
        <v>0.93496120477975697</v>
      </c>
      <c r="AQ13" s="10"/>
      <c r="AR13" s="106" t="s">
        <v>67</v>
      </c>
      <c r="AS13" s="138">
        <v>34.549141130479299</v>
      </c>
      <c r="AT13" s="138">
        <v>1.03502216573596</v>
      </c>
    </row>
    <row r="14" spans="2:46" ht="18" thickTop="1" thickBot="1" x14ac:dyDescent="0.25">
      <c r="B14" s="82" t="s">
        <v>2</v>
      </c>
      <c r="C14" s="59">
        <v>1.88662</v>
      </c>
      <c r="D14" s="59">
        <v>6.2394020000000001</v>
      </c>
      <c r="E14" s="59">
        <v>8.4698030000000006</v>
      </c>
      <c r="F14" s="59">
        <v>7.9508939999999999</v>
      </c>
      <c r="G14" s="59">
        <v>7.4054700000000002</v>
      </c>
      <c r="H14" s="67" t="s">
        <v>2</v>
      </c>
      <c r="I14" s="59">
        <v>17.896260000000002</v>
      </c>
      <c r="J14" s="59">
        <v>25.206569999999999</v>
      </c>
      <c r="K14" s="59">
        <v>24.88757</v>
      </c>
      <c r="L14" s="59">
        <v>32.937779999999997</v>
      </c>
      <c r="M14" s="84">
        <v>32.518419999999999</v>
      </c>
      <c r="O14" s="55" t="s">
        <v>68</v>
      </c>
      <c r="P14" s="54" t="s">
        <v>66</v>
      </c>
      <c r="Q14" s="54" t="s">
        <v>72</v>
      </c>
      <c r="R14" s="54" t="s">
        <v>67</v>
      </c>
      <c r="S14" s="54" t="s">
        <v>69</v>
      </c>
      <c r="T14" s="54"/>
      <c r="U14" s="54"/>
      <c r="V14" s="54"/>
      <c r="W14" s="54">
        <v>28</v>
      </c>
      <c r="X14" s="54" t="s">
        <v>77</v>
      </c>
      <c r="Z14" s="103" t="s">
        <v>69</v>
      </c>
      <c r="AA14" s="139">
        <v>171.90683526344699</v>
      </c>
      <c r="AB14" s="139">
        <v>1.0048467733667199</v>
      </c>
      <c r="AC14" s="104">
        <v>4.87250757694986</v>
      </c>
      <c r="AD14" s="104">
        <v>3.86963202746561</v>
      </c>
      <c r="AE14" s="104">
        <v>0.39534652145642202</v>
      </c>
      <c r="AF14" s="114"/>
      <c r="AG14" s="106" t="s">
        <v>69</v>
      </c>
      <c r="AH14" s="141">
        <v>17.7358008363185</v>
      </c>
      <c r="AI14" s="141">
        <v>0.97022208201571802</v>
      </c>
      <c r="AJ14" s="104">
        <v>15.0582783172121</v>
      </c>
      <c r="AK14" s="104">
        <v>11.6100008308798</v>
      </c>
      <c r="AL14" s="104">
        <v>0.92114232920850803</v>
      </c>
      <c r="AN14" s="146" t="s">
        <v>69</v>
      </c>
      <c r="AO14" s="32">
        <v>171.90683526344699</v>
      </c>
      <c r="AP14" s="32">
        <v>1.0048467733667199</v>
      </c>
      <c r="AQ14" s="10"/>
      <c r="AR14" s="147" t="s">
        <v>69</v>
      </c>
      <c r="AS14" s="141">
        <v>17.7358008363185</v>
      </c>
      <c r="AT14" s="141">
        <v>0.97022208201571802</v>
      </c>
    </row>
    <row r="15" spans="2:46" ht="17" thickTop="1" x14ac:dyDescent="0.2">
      <c r="B15" s="85" t="s">
        <v>3</v>
      </c>
      <c r="C15" s="73">
        <v>1.88662</v>
      </c>
      <c r="D15" s="73">
        <v>4.713616</v>
      </c>
      <c r="E15" s="73">
        <v>6.1471289999999996</v>
      </c>
      <c r="F15" s="73">
        <v>5.647894</v>
      </c>
      <c r="G15" s="73">
        <v>5.1829150000000004</v>
      </c>
      <c r="H15" s="68" t="s">
        <v>3</v>
      </c>
      <c r="I15" s="73">
        <v>17.896260000000002</v>
      </c>
      <c r="J15" s="73">
        <v>22.17108</v>
      </c>
      <c r="K15" s="73">
        <v>20.623629999999999</v>
      </c>
      <c r="L15" s="73">
        <v>26.425899999999999</v>
      </c>
      <c r="M15" s="89">
        <v>25.221260000000001</v>
      </c>
      <c r="O15" s="54">
        <v>1.2683439999999999</v>
      </c>
      <c r="P15" s="54">
        <v>1.2716559999999999</v>
      </c>
      <c r="Q15" s="54">
        <v>1.2256499999999999</v>
      </c>
      <c r="R15" s="54">
        <v>1.5616840000000001</v>
      </c>
      <c r="S15" s="54">
        <v>1.4776750000000001</v>
      </c>
      <c r="T15" s="54"/>
      <c r="U15" s="54"/>
      <c r="V15" s="54"/>
      <c r="W15" s="54"/>
      <c r="X15" s="54"/>
      <c r="Z15" s="115"/>
      <c r="AA15" s="143"/>
      <c r="AB15" s="143"/>
      <c r="AC15" s="28"/>
      <c r="AD15" s="111"/>
      <c r="AE15" s="111"/>
      <c r="AF15" s="109"/>
      <c r="AG15" s="116"/>
      <c r="AH15" s="133"/>
      <c r="AI15" s="133"/>
      <c r="AJ15" s="132"/>
      <c r="AK15" s="132"/>
      <c r="AL15" s="132"/>
      <c r="AN15" s="128"/>
      <c r="AO15" s="143"/>
      <c r="AP15" s="143"/>
      <c r="AQ15" s="12"/>
      <c r="AR15" s="151"/>
      <c r="AS15" s="143"/>
      <c r="AT15" s="143"/>
    </row>
    <row r="16" spans="2:46" ht="17" thickBot="1" x14ac:dyDescent="0.25">
      <c r="B16" s="82" t="s">
        <v>4</v>
      </c>
      <c r="C16" s="59">
        <v>0.1895474</v>
      </c>
      <c r="D16" s="59">
        <v>0.47412579999999999</v>
      </c>
      <c r="E16" s="59">
        <v>0.62284019999999995</v>
      </c>
      <c r="F16" s="59">
        <v>0.57133270000000003</v>
      </c>
      <c r="G16" s="59">
        <v>0.52459370000000005</v>
      </c>
      <c r="H16" s="67" t="s">
        <v>4</v>
      </c>
      <c r="I16" s="59">
        <v>1.06331</v>
      </c>
      <c r="J16" s="59">
        <v>1.306964</v>
      </c>
      <c r="K16" s="59">
        <v>1.255622</v>
      </c>
      <c r="L16" s="59">
        <v>1.5732569999999999</v>
      </c>
      <c r="M16" s="84">
        <v>1.5320590000000001</v>
      </c>
      <c r="O16" s="54"/>
      <c r="P16" s="54"/>
      <c r="Q16" s="54"/>
      <c r="R16" s="54"/>
      <c r="S16" s="54"/>
      <c r="T16" s="54"/>
      <c r="U16" s="54"/>
      <c r="V16" s="54"/>
      <c r="W16" s="54"/>
      <c r="X16" s="54"/>
      <c r="Z16" s="103" t="s">
        <v>98</v>
      </c>
      <c r="AA16" s="104" t="s">
        <v>93</v>
      </c>
      <c r="AB16" s="104" t="s">
        <v>91</v>
      </c>
      <c r="AC16" s="104" t="s">
        <v>16</v>
      </c>
      <c r="AD16" s="104" t="s">
        <v>17</v>
      </c>
      <c r="AE16" s="104" t="s">
        <v>19</v>
      </c>
      <c r="AF16" s="107"/>
      <c r="AG16" s="106" t="s">
        <v>98</v>
      </c>
      <c r="AH16" s="104" t="s">
        <v>93</v>
      </c>
      <c r="AI16" s="104" t="s">
        <v>91</v>
      </c>
      <c r="AJ16" s="104" t="s">
        <v>16</v>
      </c>
      <c r="AK16" s="104" t="s">
        <v>17</v>
      </c>
      <c r="AL16" s="104" t="s">
        <v>19</v>
      </c>
      <c r="AN16" s="148" t="s">
        <v>98</v>
      </c>
      <c r="AO16" s="149" t="s">
        <v>93</v>
      </c>
      <c r="AP16" s="149" t="s">
        <v>91</v>
      </c>
      <c r="AQ16" s="10"/>
      <c r="AR16" s="150" t="s">
        <v>98</v>
      </c>
      <c r="AS16" s="149" t="s">
        <v>93</v>
      </c>
      <c r="AT16" s="149" t="s">
        <v>91</v>
      </c>
    </row>
    <row r="17" spans="2:46" ht="18" thickTop="1" thickBot="1" x14ac:dyDescent="0.25">
      <c r="B17" s="157" t="s">
        <v>74</v>
      </c>
      <c r="C17" s="158"/>
      <c r="D17" s="158"/>
      <c r="E17" s="158"/>
      <c r="F17" s="158"/>
      <c r="G17" s="158"/>
      <c r="H17" s="158"/>
      <c r="I17" s="158"/>
      <c r="J17" s="158"/>
      <c r="K17" s="158"/>
      <c r="L17" s="158"/>
      <c r="M17" s="159"/>
      <c r="O17" s="54"/>
      <c r="P17" s="54"/>
      <c r="Q17" s="54"/>
      <c r="R17" s="54"/>
      <c r="S17" s="54"/>
      <c r="T17" s="54"/>
      <c r="U17" s="54"/>
      <c r="V17" s="54"/>
      <c r="W17" s="54"/>
      <c r="X17" s="54"/>
      <c r="Z17" s="103" t="s">
        <v>68</v>
      </c>
      <c r="AA17" s="137">
        <v>1.8598410463408499</v>
      </c>
      <c r="AB17" s="137">
        <v>5.3617921032987202E-2</v>
      </c>
      <c r="AC17" s="104">
        <v>0.157055827022683</v>
      </c>
      <c r="AD17" s="104">
        <v>0.157055827022683</v>
      </c>
      <c r="AE17" s="104">
        <v>1.53722037660064E-2</v>
      </c>
      <c r="AF17" s="117"/>
      <c r="AG17" s="106" t="s">
        <v>68</v>
      </c>
      <c r="AH17" s="137">
        <v>705.27338976579802</v>
      </c>
      <c r="AI17" s="137">
        <v>3.6589752388807102</v>
      </c>
      <c r="AJ17" s="104">
        <v>16.7573249121603</v>
      </c>
      <c r="AK17" s="104">
        <v>16.7573249121603</v>
      </c>
      <c r="AL17" s="104">
        <v>1.21970972992464</v>
      </c>
      <c r="AN17" s="103" t="s">
        <v>68</v>
      </c>
      <c r="AO17" s="137">
        <v>1.8598410463408499</v>
      </c>
      <c r="AP17" s="137">
        <v>5.3617921032987202E-2</v>
      </c>
      <c r="AQ17" s="10"/>
      <c r="AR17" s="106" t="s">
        <v>68</v>
      </c>
      <c r="AS17" s="137">
        <v>705.27338976579802</v>
      </c>
      <c r="AT17" s="137">
        <v>3.6589752388807102</v>
      </c>
    </row>
    <row r="18" spans="2:46" ht="18" thickTop="1" thickBot="1" x14ac:dyDescent="0.25">
      <c r="B18" s="85" t="s">
        <v>64</v>
      </c>
      <c r="C18" s="69" t="s">
        <v>68</v>
      </c>
      <c r="D18" s="69" t="s">
        <v>66</v>
      </c>
      <c r="E18" s="69" t="s">
        <v>22</v>
      </c>
      <c r="F18" s="69" t="s">
        <v>67</v>
      </c>
      <c r="G18" s="69" t="s">
        <v>69</v>
      </c>
      <c r="H18" s="66" t="s">
        <v>65</v>
      </c>
      <c r="I18" s="69" t="s">
        <v>68</v>
      </c>
      <c r="J18" s="69" t="s">
        <v>66</v>
      </c>
      <c r="K18" s="69" t="s">
        <v>22</v>
      </c>
      <c r="L18" s="69" t="s">
        <v>67</v>
      </c>
      <c r="M18" s="86" t="s">
        <v>69</v>
      </c>
      <c r="O18" s="54"/>
      <c r="P18" s="54"/>
      <c r="Q18" s="54"/>
      <c r="R18" s="54"/>
      <c r="S18" s="54"/>
      <c r="T18" s="54"/>
      <c r="U18" s="54"/>
      <c r="V18" s="54"/>
      <c r="W18" s="54"/>
      <c r="X18" s="54"/>
      <c r="Z18" s="103" t="s">
        <v>66</v>
      </c>
      <c r="AA18" s="138">
        <v>80.644688411625495</v>
      </c>
      <c r="AB18" s="138">
        <v>0.72707989719286403</v>
      </c>
      <c r="AC18" s="104">
        <v>3.8934254272690598</v>
      </c>
      <c r="AD18" s="104">
        <v>2.7173745586273701</v>
      </c>
      <c r="AE18" s="104">
        <v>0.26596934488619001</v>
      </c>
      <c r="AF18" s="109"/>
      <c r="AG18" s="106" t="s">
        <v>66</v>
      </c>
      <c r="AH18" s="138">
        <v>-117.320873493566</v>
      </c>
      <c r="AI18" s="138">
        <v>0.774143643499561</v>
      </c>
      <c r="AJ18" s="104">
        <v>10.7526814463686</v>
      </c>
      <c r="AK18" s="104">
        <v>8.9454799717402906</v>
      </c>
      <c r="AL18" s="104">
        <v>0.65111161940053797</v>
      </c>
      <c r="AN18" s="103" t="s">
        <v>66</v>
      </c>
      <c r="AO18" s="138">
        <v>80.644688411625495</v>
      </c>
      <c r="AP18" s="138">
        <v>0.72707989719286403</v>
      </c>
      <c r="AQ18" s="10"/>
      <c r="AR18" s="106" t="s">
        <v>66</v>
      </c>
      <c r="AS18" s="138">
        <v>-117.320873493566</v>
      </c>
      <c r="AT18" s="138">
        <v>0.774143643499561</v>
      </c>
    </row>
    <row r="19" spans="2:46" ht="18" thickTop="1" thickBot="1" x14ac:dyDescent="0.25">
      <c r="B19" s="82" t="s">
        <v>2</v>
      </c>
      <c r="C19" s="65">
        <v>2.6185659999999999</v>
      </c>
      <c r="D19" s="65">
        <v>6.4244960000000004</v>
      </c>
      <c r="E19" s="65">
        <v>8.6993720000000003</v>
      </c>
      <c r="F19" s="65">
        <v>8.1860769999999992</v>
      </c>
      <c r="G19" s="65">
        <v>7.5481689999999997</v>
      </c>
      <c r="H19" s="67" t="s">
        <v>2</v>
      </c>
      <c r="I19" s="65">
        <v>17.074780000000001</v>
      </c>
      <c r="J19" s="65">
        <v>25.019549999999999</v>
      </c>
      <c r="K19" s="65">
        <v>24.945920000000001</v>
      </c>
      <c r="L19" s="65">
        <v>33.044550000000001</v>
      </c>
      <c r="M19" s="90">
        <v>32.691549999999999</v>
      </c>
      <c r="O19" s="54"/>
      <c r="P19" s="54"/>
      <c r="Q19" s="54"/>
      <c r="R19" s="54"/>
      <c r="S19" s="54"/>
      <c r="T19" s="54"/>
      <c r="U19" s="54"/>
      <c r="V19" s="54"/>
      <c r="W19" s="54"/>
      <c r="X19" s="54"/>
      <c r="Z19" s="103" t="s">
        <v>72</v>
      </c>
      <c r="AA19" s="138">
        <v>134.374490325029</v>
      </c>
      <c r="AB19" s="138">
        <v>1.2676388002951</v>
      </c>
      <c r="AC19" s="104">
        <v>6.2182734348367097</v>
      </c>
      <c r="AD19" s="104">
        <v>5.3092938419025</v>
      </c>
      <c r="AE19" s="104">
        <v>0.51965946338012003</v>
      </c>
      <c r="AF19" s="118"/>
      <c r="AG19" s="106" t="s">
        <v>72</v>
      </c>
      <c r="AH19" s="138">
        <v>57.393218290117098</v>
      </c>
      <c r="AI19" s="138">
        <v>0.88211209781283095</v>
      </c>
      <c r="AJ19" s="104">
        <v>14.420847182488</v>
      </c>
      <c r="AK19" s="104">
        <v>10.7941488502392</v>
      </c>
      <c r="AL19" s="104">
        <v>0.78567005461221795</v>
      </c>
      <c r="AN19" s="103" t="s">
        <v>72</v>
      </c>
      <c r="AO19" s="138">
        <v>134.374490325029</v>
      </c>
      <c r="AP19" s="138">
        <v>1.2676388002951</v>
      </c>
      <c r="AQ19" s="10"/>
      <c r="AR19" s="106" t="s">
        <v>72</v>
      </c>
      <c r="AS19" s="138">
        <v>57.393218290117098</v>
      </c>
      <c r="AT19" s="138">
        <v>0.88211209781283095</v>
      </c>
    </row>
    <row r="20" spans="2:46" ht="18" thickTop="1" thickBot="1" x14ac:dyDescent="0.25">
      <c r="B20" s="85" t="s">
        <v>3</v>
      </c>
      <c r="C20" s="75">
        <v>2.6185659999999999</v>
      </c>
      <c r="D20" s="75">
        <v>4.9816180000000001</v>
      </c>
      <c r="E20" s="75">
        <v>6.304443</v>
      </c>
      <c r="F20" s="75">
        <v>5.7426360000000001</v>
      </c>
      <c r="G20" s="75">
        <v>5.3335189999999999</v>
      </c>
      <c r="H20" s="68" t="s">
        <v>3</v>
      </c>
      <c r="I20" s="75">
        <v>17.074780000000001</v>
      </c>
      <c r="J20" s="75">
        <v>22.06371</v>
      </c>
      <c r="K20" s="75">
        <v>20.715890000000002</v>
      </c>
      <c r="L20" s="75">
        <v>26.570460000000001</v>
      </c>
      <c r="M20" s="91">
        <v>25.43037</v>
      </c>
      <c r="Z20" s="103" t="s">
        <v>67</v>
      </c>
      <c r="AA20" s="138">
        <v>127.87033080837401</v>
      </c>
      <c r="AB20" s="138">
        <v>1.0502571764958899</v>
      </c>
      <c r="AC20" s="104">
        <v>6.56292217722629</v>
      </c>
      <c r="AD20" s="104">
        <v>5.5149546137132797</v>
      </c>
      <c r="AE20" s="104">
        <v>0.53978898898182104</v>
      </c>
      <c r="AF20" s="117"/>
      <c r="AG20" s="106" t="s">
        <v>67</v>
      </c>
      <c r="AH20" s="138">
        <v>69.886471377684202</v>
      </c>
      <c r="AI20" s="138">
        <v>0.94304717747563804</v>
      </c>
      <c r="AJ20" s="104">
        <v>20.661843622741198</v>
      </c>
      <c r="AK20" s="104">
        <v>13.815981309762</v>
      </c>
      <c r="AL20" s="104">
        <v>1.0056191498528</v>
      </c>
      <c r="AN20" s="103" t="s">
        <v>67</v>
      </c>
      <c r="AO20" s="138">
        <v>127.87033080837401</v>
      </c>
      <c r="AP20" s="138">
        <v>1.0502571764958899</v>
      </c>
      <c r="AQ20" s="10"/>
      <c r="AR20" s="106" t="s">
        <v>67</v>
      </c>
      <c r="AS20" s="138">
        <v>69.886471377684202</v>
      </c>
      <c r="AT20" s="138">
        <v>0.94304717747563804</v>
      </c>
    </row>
    <row r="21" spans="2:46" ht="18" thickTop="1" thickBot="1" x14ac:dyDescent="0.25">
      <c r="B21" s="82" t="s">
        <v>4</v>
      </c>
      <c r="C21" s="65">
        <v>0.26432939999999999</v>
      </c>
      <c r="D21" s="65">
        <v>0.50170230000000005</v>
      </c>
      <c r="E21" s="65">
        <v>0.63910489999999998</v>
      </c>
      <c r="F21" s="65">
        <v>0.58130219999999999</v>
      </c>
      <c r="G21" s="65">
        <v>0.5398501</v>
      </c>
      <c r="H21" s="67" t="s">
        <v>4</v>
      </c>
      <c r="I21" s="65">
        <v>1.022052</v>
      </c>
      <c r="J21" s="65">
        <v>1.2975950000000001</v>
      </c>
      <c r="K21" s="65">
        <v>1.266267</v>
      </c>
      <c r="L21" s="65">
        <v>1.5836300000000001</v>
      </c>
      <c r="M21" s="90">
        <v>1.547666</v>
      </c>
      <c r="Z21" s="103" t="s">
        <v>69</v>
      </c>
      <c r="AA21" s="139">
        <v>104.590800299479</v>
      </c>
      <c r="AB21" s="139">
        <v>0.98846981581443705</v>
      </c>
      <c r="AC21" s="104">
        <v>6.3981251176115501</v>
      </c>
      <c r="AD21" s="104">
        <v>5.2947709290288802</v>
      </c>
      <c r="AE21" s="104">
        <v>0.51823799955925098</v>
      </c>
      <c r="AF21" s="118"/>
      <c r="AG21" s="106" t="s">
        <v>69</v>
      </c>
      <c r="AH21" s="138">
        <v>93.982486402159097</v>
      </c>
      <c r="AI21" s="138">
        <v>1.0194984793185</v>
      </c>
      <c r="AJ21" s="104">
        <v>24.198859826509899</v>
      </c>
      <c r="AK21" s="104">
        <v>17.189491837818601</v>
      </c>
      <c r="AL21" s="104">
        <v>1.25116571749665</v>
      </c>
      <c r="AN21" s="103" t="s">
        <v>69</v>
      </c>
      <c r="AO21" s="139">
        <v>104.590800299479</v>
      </c>
      <c r="AP21" s="139">
        <v>0.98846981581443705</v>
      </c>
      <c r="AQ21" s="10"/>
      <c r="AR21" s="106" t="s">
        <v>69</v>
      </c>
      <c r="AS21" s="138">
        <v>93.982486402159097</v>
      </c>
      <c r="AT21" s="138">
        <v>1.0194984793185</v>
      </c>
    </row>
    <row r="22" spans="2:46" ht="17" thickTop="1" x14ac:dyDescent="0.2">
      <c r="B22" s="157" t="s">
        <v>75</v>
      </c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9"/>
      <c r="Q22" t="s">
        <v>92</v>
      </c>
      <c r="Z22" s="119"/>
      <c r="AA22" s="144"/>
      <c r="AB22" s="144"/>
      <c r="AC22" s="28"/>
      <c r="AD22" s="111"/>
      <c r="AE22" s="28"/>
      <c r="AF22" s="112"/>
      <c r="AG22" s="28"/>
      <c r="AH22" s="134"/>
      <c r="AI22" s="134"/>
      <c r="AJ22" s="131"/>
      <c r="AK22" s="132"/>
      <c r="AL22" s="134"/>
      <c r="AN22" s="119"/>
      <c r="AO22" s="144"/>
      <c r="AP22" s="144"/>
      <c r="AQ22" s="10"/>
      <c r="AR22" s="28"/>
      <c r="AS22" s="134"/>
      <c r="AT22" s="134"/>
    </row>
    <row r="23" spans="2:46" ht="17" thickBot="1" x14ac:dyDescent="0.25">
      <c r="B23" s="85" t="s">
        <v>64</v>
      </c>
      <c r="C23" s="69" t="s">
        <v>68</v>
      </c>
      <c r="D23" s="69" t="s">
        <v>66</v>
      </c>
      <c r="E23" s="69" t="s">
        <v>22</v>
      </c>
      <c r="F23" s="69" t="s">
        <v>67</v>
      </c>
      <c r="G23" s="69" t="s">
        <v>69</v>
      </c>
      <c r="H23" s="66" t="s">
        <v>65</v>
      </c>
      <c r="I23" s="69" t="s">
        <v>68</v>
      </c>
      <c r="J23" s="69" t="s">
        <v>66</v>
      </c>
      <c r="K23" s="69" t="s">
        <v>22</v>
      </c>
      <c r="L23" s="69" t="s">
        <v>67</v>
      </c>
      <c r="M23" s="86" t="s">
        <v>69</v>
      </c>
      <c r="Q23" s="101"/>
      <c r="R23" t="s">
        <v>16</v>
      </c>
      <c r="S23" t="s">
        <v>17</v>
      </c>
      <c r="T23" t="s">
        <v>93</v>
      </c>
      <c r="U23" t="s">
        <v>90</v>
      </c>
      <c r="V23" t="s">
        <v>91</v>
      </c>
      <c r="Z23" s="103" t="s">
        <v>99</v>
      </c>
      <c r="AA23" s="104" t="s">
        <v>93</v>
      </c>
      <c r="AB23" s="104" t="s">
        <v>91</v>
      </c>
      <c r="AC23" s="104" t="s">
        <v>16</v>
      </c>
      <c r="AD23" s="104" t="s">
        <v>17</v>
      </c>
      <c r="AE23" s="104" t="s">
        <v>19</v>
      </c>
      <c r="AF23" s="108"/>
      <c r="AG23" s="106" t="s">
        <v>99</v>
      </c>
      <c r="AH23" s="104" t="s">
        <v>93</v>
      </c>
      <c r="AI23" s="104" t="s">
        <v>91</v>
      </c>
      <c r="AJ23" s="104" t="s">
        <v>16</v>
      </c>
      <c r="AK23" s="104" t="s">
        <v>17</v>
      </c>
      <c r="AL23" s="104" t="s">
        <v>19</v>
      </c>
      <c r="AN23" s="103" t="s">
        <v>99</v>
      </c>
      <c r="AO23" s="104" t="s">
        <v>93</v>
      </c>
      <c r="AP23" s="104" t="s">
        <v>91</v>
      </c>
      <c r="AQ23" s="10"/>
      <c r="AR23" s="106" t="s">
        <v>99</v>
      </c>
      <c r="AS23" s="104" t="s">
        <v>93</v>
      </c>
      <c r="AT23" s="104" t="s">
        <v>91</v>
      </c>
    </row>
    <row r="24" spans="2:46" ht="18" thickTop="1" thickBot="1" x14ac:dyDescent="0.25">
      <c r="B24" s="82" t="s">
        <v>2</v>
      </c>
      <c r="C24" s="65">
        <v>2.0002460000000002</v>
      </c>
      <c r="D24" s="65">
        <v>6.218801</v>
      </c>
      <c r="E24" s="65">
        <v>8.4668220000000005</v>
      </c>
      <c r="F24" s="65">
        <v>7.9421099999999996</v>
      </c>
      <c r="G24" s="65">
        <v>7.3844890000000003</v>
      </c>
      <c r="H24" s="67" t="s">
        <v>2</v>
      </c>
      <c r="I24" s="65">
        <v>18.616849999999999</v>
      </c>
      <c r="J24" s="65">
        <v>24.80105</v>
      </c>
      <c r="K24" s="65">
        <v>24.84995</v>
      </c>
      <c r="L24" s="65">
        <v>32.785339999999998</v>
      </c>
      <c r="M24" s="90">
        <v>32.337130000000002</v>
      </c>
      <c r="Q24" s="101" t="s">
        <v>68</v>
      </c>
      <c r="R24">
        <v>3.0752380598298501</v>
      </c>
      <c r="S24">
        <v>3.0752380598298501</v>
      </c>
      <c r="T24">
        <v>33.147270922445102</v>
      </c>
      <c r="U24">
        <v>0.28577291003488797</v>
      </c>
      <c r="V24">
        <v>7.0559955483665098</v>
      </c>
      <c r="Z24" s="103" t="s">
        <v>68</v>
      </c>
      <c r="AA24" s="137">
        <v>-85.910817817610706</v>
      </c>
      <c r="AB24" s="137">
        <v>13.5785218765417</v>
      </c>
      <c r="AC24" s="104">
        <v>3.3719995993395901</v>
      </c>
      <c r="AD24" s="104">
        <v>3.3719995993395901</v>
      </c>
      <c r="AE24" s="104">
        <v>0.33543347909601201</v>
      </c>
      <c r="AF24" s="109"/>
      <c r="AG24" s="106" t="s">
        <v>68</v>
      </c>
      <c r="AH24" s="137">
        <v>171.937814993769</v>
      </c>
      <c r="AI24" s="137">
        <v>0.39547369823384698</v>
      </c>
      <c r="AJ24" s="104">
        <v>48.304667199034498</v>
      </c>
      <c r="AK24" s="104">
        <v>48.304667199034498</v>
      </c>
      <c r="AL24" s="104">
        <v>2.4301532007352198</v>
      </c>
      <c r="AN24" s="103" t="s">
        <v>68</v>
      </c>
      <c r="AO24" s="137">
        <v>-85.910817817610706</v>
      </c>
      <c r="AP24" s="137">
        <v>13.5785218765417</v>
      </c>
      <c r="AQ24" s="10"/>
      <c r="AR24" s="106" t="s">
        <v>68</v>
      </c>
      <c r="AS24" s="137">
        <v>171.937814993769</v>
      </c>
      <c r="AT24" s="137">
        <v>0.39547369823384698</v>
      </c>
    </row>
    <row r="25" spans="2:46" ht="18" thickTop="1" thickBot="1" x14ac:dyDescent="0.25">
      <c r="B25" s="85" t="s">
        <v>3</v>
      </c>
      <c r="C25" s="75">
        <v>2.0002460000000002</v>
      </c>
      <c r="D25" s="75">
        <v>4.8928140000000004</v>
      </c>
      <c r="E25" s="75">
        <v>6.1060530000000002</v>
      </c>
      <c r="F25" s="75">
        <v>5.642271</v>
      </c>
      <c r="G25" s="75">
        <v>5.1983519999999999</v>
      </c>
      <c r="H25" s="68" t="s">
        <v>3</v>
      </c>
      <c r="I25" s="75">
        <v>18.616849999999999</v>
      </c>
      <c r="J25" s="75">
        <v>22.00123</v>
      </c>
      <c r="K25" s="75">
        <v>20.675840000000001</v>
      </c>
      <c r="L25" s="75">
        <v>26.548819999999999</v>
      </c>
      <c r="M25" s="91">
        <v>25.012509999999999</v>
      </c>
      <c r="P25" s="101">
        <v>7</v>
      </c>
      <c r="Q25" t="s">
        <v>77</v>
      </c>
      <c r="R25">
        <v>9.4093423000811907</v>
      </c>
      <c r="S25">
        <v>8.0343870501847299</v>
      </c>
      <c r="T25">
        <v>91.264439077253201</v>
      </c>
      <c r="U25">
        <v>0.74661217213374098</v>
      </c>
      <c r="V25">
        <v>1.2260000585225901</v>
      </c>
      <c r="Z25" s="103" t="s">
        <v>66</v>
      </c>
      <c r="AA25" s="138">
        <v>75.080039087235605</v>
      </c>
      <c r="AB25" s="138">
        <v>1.8461183303414099</v>
      </c>
      <c r="AC25" s="104">
        <v>12.0752278771521</v>
      </c>
      <c r="AD25" s="104">
        <v>8.0823719830314094</v>
      </c>
      <c r="AE25" s="104">
        <v>0.80400310668700203</v>
      </c>
      <c r="AF25" s="117"/>
      <c r="AG25" s="106" t="s">
        <v>66</v>
      </c>
      <c r="AH25" s="138">
        <v>108.06675602471999</v>
      </c>
      <c r="AI25" s="138">
        <v>0.84186470559951598</v>
      </c>
      <c r="AJ25" s="104">
        <v>66.570805784378706</v>
      </c>
      <c r="AK25" s="104">
        <v>59.335754725865897</v>
      </c>
      <c r="AL25" s="104">
        <v>2.9851147441087198</v>
      </c>
      <c r="AN25" s="103" t="s">
        <v>66</v>
      </c>
      <c r="AO25" s="138">
        <v>75.080039087235605</v>
      </c>
      <c r="AP25" s="138">
        <v>1.8461183303414099</v>
      </c>
      <c r="AQ25" s="10"/>
      <c r="AR25" s="106" t="s">
        <v>66</v>
      </c>
      <c r="AS25" s="138">
        <v>108.06675602471999</v>
      </c>
      <c r="AT25" s="138">
        <v>0.84186470559951598</v>
      </c>
    </row>
    <row r="26" spans="2:46" ht="18" thickTop="1" thickBot="1" x14ac:dyDescent="0.25">
      <c r="B26" s="82" t="s">
        <v>4</v>
      </c>
      <c r="C26" s="65">
        <v>0.20428160000000001</v>
      </c>
      <c r="D26" s="65">
        <v>0.49199739999999997</v>
      </c>
      <c r="E26" s="65">
        <v>0.6188671</v>
      </c>
      <c r="F26" s="65">
        <v>0.57119690000000001</v>
      </c>
      <c r="G26" s="65">
        <v>0.52623109999999995</v>
      </c>
      <c r="H26" s="67" t="s">
        <v>4</v>
      </c>
      <c r="I26" s="65">
        <v>1.096101</v>
      </c>
      <c r="J26" s="65">
        <v>1.2922400000000001</v>
      </c>
      <c r="K26" s="65">
        <v>1.25939</v>
      </c>
      <c r="L26" s="65">
        <v>1.579502</v>
      </c>
      <c r="M26" s="90">
        <v>1.520527</v>
      </c>
      <c r="P26" s="101">
        <v>14</v>
      </c>
      <c r="Q26" t="s">
        <v>77</v>
      </c>
      <c r="R26">
        <v>12.1129070855793</v>
      </c>
      <c r="S26">
        <v>10.2601105277987</v>
      </c>
      <c r="T26">
        <v>95.665237571098999</v>
      </c>
      <c r="U26">
        <v>0.95344216797669701</v>
      </c>
      <c r="V26">
        <v>0.96915674166397803</v>
      </c>
      <c r="Z26" s="103" t="s">
        <v>72</v>
      </c>
      <c r="AA26" s="138">
        <v>92.977992369201004</v>
      </c>
      <c r="AB26" s="138">
        <v>0.99160402597290598</v>
      </c>
      <c r="AC26" s="104">
        <v>11.5051202903534</v>
      </c>
      <c r="AD26" s="104">
        <v>8.7824833955150297</v>
      </c>
      <c r="AE26" s="104">
        <v>0.87364748235365297</v>
      </c>
      <c r="AF26" s="120"/>
      <c r="AG26" s="106" t="s">
        <v>72</v>
      </c>
      <c r="AH26" s="138">
        <v>130.93084526537399</v>
      </c>
      <c r="AI26" s="138">
        <v>0.87840212062499601</v>
      </c>
      <c r="AJ26" s="104">
        <v>65.459526995550704</v>
      </c>
      <c r="AK26" s="104">
        <v>54.8587734410319</v>
      </c>
      <c r="AL26" s="104">
        <v>2.7598828766756598</v>
      </c>
      <c r="AN26" s="103" t="s">
        <v>72</v>
      </c>
      <c r="AO26" s="138">
        <v>92.977992369201004</v>
      </c>
      <c r="AP26" s="138">
        <v>0.99160402597290598</v>
      </c>
      <c r="AQ26" s="10"/>
      <c r="AR26" s="106" t="s">
        <v>72</v>
      </c>
      <c r="AS26" s="138">
        <v>130.93084526537399</v>
      </c>
      <c r="AT26" s="138">
        <v>0.87840212062499601</v>
      </c>
    </row>
    <row r="27" spans="2:46" ht="18" thickTop="1" thickBot="1" x14ac:dyDescent="0.25">
      <c r="B27" s="157" t="s">
        <v>76</v>
      </c>
      <c r="C27" s="158"/>
      <c r="D27" s="158"/>
      <c r="E27" s="158"/>
      <c r="F27" s="158"/>
      <c r="G27" s="158"/>
      <c r="H27" s="158"/>
      <c r="I27" s="158"/>
      <c r="J27" s="158"/>
      <c r="K27" s="158"/>
      <c r="L27" s="158"/>
      <c r="M27" s="159"/>
      <c r="P27" s="101">
        <v>21</v>
      </c>
      <c r="Q27" t="s">
        <v>77</v>
      </c>
      <c r="R27">
        <v>10.6446030371074</v>
      </c>
      <c r="S27">
        <v>8.7394762151170404</v>
      </c>
      <c r="T27">
        <v>58.7905100636195</v>
      </c>
      <c r="U27">
        <v>0.81213405322932197</v>
      </c>
      <c r="V27">
        <v>0.99329026427606304</v>
      </c>
      <c r="Z27" s="103" t="s">
        <v>67</v>
      </c>
      <c r="AA27" s="138">
        <v>99.013383164544706</v>
      </c>
      <c r="AB27" s="138">
        <v>0.962932904962577</v>
      </c>
      <c r="AC27" s="104">
        <v>10.516969599857999</v>
      </c>
      <c r="AD27" s="104">
        <v>7.4022601197276003</v>
      </c>
      <c r="AE27" s="104">
        <v>0.73634820882546304</v>
      </c>
      <c r="AF27" s="118"/>
      <c r="AG27" s="106" t="s">
        <v>67</v>
      </c>
      <c r="AH27" s="138">
        <v>114.985556258995</v>
      </c>
      <c r="AI27" s="138">
        <v>0.98541942534611204</v>
      </c>
      <c r="AJ27" s="104">
        <v>87.006805041191399</v>
      </c>
      <c r="AK27" s="104">
        <v>69.6593067647796</v>
      </c>
      <c r="AL27" s="104">
        <v>3.5044809769191199</v>
      </c>
      <c r="AN27" s="103" t="s">
        <v>67</v>
      </c>
      <c r="AO27" s="138">
        <v>99.013383164544706</v>
      </c>
      <c r="AP27" s="138">
        <v>0.962932904962577</v>
      </c>
      <c r="AQ27" s="10"/>
      <c r="AR27" s="106" t="s">
        <v>67</v>
      </c>
      <c r="AS27" s="138">
        <v>114.985556258995</v>
      </c>
      <c r="AT27" s="138">
        <v>0.98541942534611204</v>
      </c>
    </row>
    <row r="28" spans="2:46" ht="18" thickTop="1" thickBot="1" x14ac:dyDescent="0.25">
      <c r="B28" s="82" t="s">
        <v>64</v>
      </c>
      <c r="C28" s="60" t="s">
        <v>68</v>
      </c>
      <c r="D28" s="60" t="s">
        <v>66</v>
      </c>
      <c r="E28" s="60" t="s">
        <v>22</v>
      </c>
      <c r="F28" s="60" t="s">
        <v>67</v>
      </c>
      <c r="G28" s="60" t="s">
        <v>69</v>
      </c>
      <c r="H28" s="67" t="s">
        <v>65</v>
      </c>
      <c r="I28" s="60" t="s">
        <v>68</v>
      </c>
      <c r="J28" s="60" t="s">
        <v>66</v>
      </c>
      <c r="K28" s="60" t="s">
        <v>22</v>
      </c>
      <c r="L28" s="60" t="s">
        <v>67</v>
      </c>
      <c r="M28" s="83" t="s">
        <v>69</v>
      </c>
      <c r="P28" s="101">
        <v>28</v>
      </c>
      <c r="Q28" t="s">
        <v>77</v>
      </c>
      <c r="R28">
        <v>10.383600035912901</v>
      </c>
      <c r="S28">
        <v>8.3111422699655293</v>
      </c>
      <c r="T28">
        <v>76.694806759243605</v>
      </c>
      <c r="U28">
        <v>0.77233022809734297</v>
      </c>
      <c r="V28">
        <v>0.96984373438972604</v>
      </c>
      <c r="Z28" s="103" t="s">
        <v>69</v>
      </c>
      <c r="AA28" s="139">
        <v>86.578923887680304</v>
      </c>
      <c r="AB28" s="139">
        <v>0.98672281998736899</v>
      </c>
      <c r="AC28" s="104">
        <v>9.1621660535283596</v>
      </c>
      <c r="AD28" s="104">
        <v>6.1065661688219404</v>
      </c>
      <c r="AE28" s="104">
        <v>0.60745758562341301</v>
      </c>
      <c r="AF28" s="117"/>
      <c r="AG28" s="106" t="s">
        <v>69</v>
      </c>
      <c r="AH28" s="138">
        <v>113.847504100788</v>
      </c>
      <c r="AI28" s="138">
        <v>0.97038785613406398</v>
      </c>
      <c r="AJ28" s="104">
        <v>80.735779206499998</v>
      </c>
      <c r="AK28" s="104">
        <v>63.129620305323101</v>
      </c>
      <c r="AL28" s="104">
        <v>3.17597983263295</v>
      </c>
      <c r="AN28" s="103" t="s">
        <v>69</v>
      </c>
      <c r="AO28" s="139">
        <v>86.578923887680304</v>
      </c>
      <c r="AP28" s="139">
        <v>0.98672281998736899</v>
      </c>
      <c r="AQ28" s="10"/>
      <c r="AR28" s="106" t="s">
        <v>69</v>
      </c>
      <c r="AS28" s="138">
        <v>113.847504100788</v>
      </c>
      <c r="AT28" s="138">
        <v>0.97038785613406398</v>
      </c>
    </row>
    <row r="29" spans="2:46" ht="17" thickTop="1" x14ac:dyDescent="0.2">
      <c r="B29" s="85" t="s">
        <v>2</v>
      </c>
      <c r="C29" s="75">
        <v>2.2905859999999998</v>
      </c>
      <c r="D29" s="75">
        <v>6.2431279999999996</v>
      </c>
      <c r="E29" s="75">
        <v>8.6000169999999994</v>
      </c>
      <c r="F29" s="75">
        <v>8.0868719999999996</v>
      </c>
      <c r="G29" s="75">
        <v>7.4066640000000001</v>
      </c>
      <c r="H29" s="68" t="s">
        <v>2</v>
      </c>
      <c r="I29" s="75">
        <v>17.792290000000001</v>
      </c>
      <c r="J29" s="75">
        <v>24.635870000000001</v>
      </c>
      <c r="K29" s="75">
        <v>24.368030000000001</v>
      </c>
      <c r="L29" s="75">
        <v>32.185380000000002</v>
      </c>
      <c r="M29" s="91">
        <v>31.896909999999998</v>
      </c>
      <c r="Q29" s="101"/>
      <c r="R29" t="s">
        <v>16</v>
      </c>
      <c r="S29" t="s">
        <v>17</v>
      </c>
      <c r="T29" t="s">
        <v>93</v>
      </c>
      <c r="U29" t="s">
        <v>90</v>
      </c>
      <c r="V29" t="s">
        <v>91</v>
      </c>
      <c r="Z29" s="119"/>
      <c r="AA29" s="145"/>
      <c r="AB29" s="145"/>
      <c r="AC29" s="119"/>
      <c r="AE29" s="121"/>
      <c r="AF29" s="122"/>
      <c r="AH29" s="134"/>
      <c r="AI29" s="134"/>
      <c r="AJ29" s="135"/>
      <c r="AK29" s="130"/>
      <c r="AL29" s="135"/>
      <c r="AN29" s="119"/>
      <c r="AO29" s="145"/>
      <c r="AP29" s="145"/>
      <c r="AQ29" s="10"/>
      <c r="AS29" s="134"/>
      <c r="AT29" s="134"/>
    </row>
    <row r="30" spans="2:46" ht="17" thickBot="1" x14ac:dyDescent="0.25">
      <c r="B30" s="82" t="s">
        <v>3</v>
      </c>
      <c r="C30" s="65">
        <v>2.2905859999999998</v>
      </c>
      <c r="D30" s="65">
        <v>4.7390660000000002</v>
      </c>
      <c r="E30" s="65">
        <v>6.2650519999999998</v>
      </c>
      <c r="F30" s="65">
        <v>5.6270420000000003</v>
      </c>
      <c r="G30" s="65">
        <v>5.1392540000000002</v>
      </c>
      <c r="H30" s="67" t="s">
        <v>3</v>
      </c>
      <c r="I30" s="65">
        <v>17.792290000000001</v>
      </c>
      <c r="J30" s="65">
        <v>21.401350000000001</v>
      </c>
      <c r="K30" s="65">
        <v>20.248169999999998</v>
      </c>
      <c r="L30" s="65">
        <v>25.521339999999999</v>
      </c>
      <c r="M30" s="90">
        <v>24.739360000000001</v>
      </c>
      <c r="Q30" s="101" t="s">
        <v>68</v>
      </c>
      <c r="R30">
        <v>4.5383272860358996</v>
      </c>
      <c r="S30">
        <v>4.5383272860358996</v>
      </c>
      <c r="T30">
        <v>131.609297806744</v>
      </c>
      <c r="U30">
        <v>0.41602202515937797</v>
      </c>
      <c r="V30">
        <v>6.2275503067386397</v>
      </c>
      <c r="Z30" s="123" t="s">
        <v>100</v>
      </c>
      <c r="AA30" s="124" t="s">
        <v>93</v>
      </c>
      <c r="AB30" s="124" t="s">
        <v>91</v>
      </c>
      <c r="AC30" s="124" t="s">
        <v>16</v>
      </c>
      <c r="AD30" s="124" t="s">
        <v>17</v>
      </c>
      <c r="AE30" s="124" t="s">
        <v>19</v>
      </c>
      <c r="AG30" s="123" t="s">
        <v>100</v>
      </c>
      <c r="AH30" s="142" t="s">
        <v>93</v>
      </c>
      <c r="AI30" s="142" t="s">
        <v>91</v>
      </c>
      <c r="AJ30" s="124" t="s">
        <v>16</v>
      </c>
      <c r="AK30" s="124" t="s">
        <v>17</v>
      </c>
      <c r="AL30" s="124" t="s">
        <v>19</v>
      </c>
      <c r="AN30" s="123" t="s">
        <v>100</v>
      </c>
      <c r="AO30" s="124" t="s">
        <v>93</v>
      </c>
      <c r="AP30" s="124" t="s">
        <v>91</v>
      </c>
      <c r="AQ30" s="10"/>
      <c r="AR30" s="123" t="s">
        <v>100</v>
      </c>
      <c r="AS30" s="142" t="s">
        <v>93</v>
      </c>
      <c r="AT30" s="142" t="s">
        <v>91</v>
      </c>
    </row>
    <row r="31" spans="2:46" ht="18" thickTop="1" thickBot="1" x14ac:dyDescent="0.25">
      <c r="B31" s="92" t="s">
        <v>4</v>
      </c>
      <c r="C31" s="78">
        <v>0.23468449999999999</v>
      </c>
      <c r="D31" s="78">
        <v>0.47771340000000001</v>
      </c>
      <c r="E31" s="78">
        <v>0.63533729999999999</v>
      </c>
      <c r="F31" s="78">
        <v>0.56971810000000001</v>
      </c>
      <c r="G31" s="78">
        <v>0.52032979999999995</v>
      </c>
      <c r="H31" s="77" t="s">
        <v>4</v>
      </c>
      <c r="I31" s="78">
        <v>1.0541879999999999</v>
      </c>
      <c r="J31" s="78">
        <v>1.279263</v>
      </c>
      <c r="K31" s="78">
        <v>1.2452799999999999</v>
      </c>
      <c r="L31" s="78">
        <v>1.5313429999999999</v>
      </c>
      <c r="M31" s="93">
        <v>1.507152</v>
      </c>
      <c r="P31" s="101">
        <v>7</v>
      </c>
      <c r="Q31" t="s">
        <v>77</v>
      </c>
      <c r="R31">
        <v>11.079111940469099</v>
      </c>
      <c r="S31">
        <v>9.6552228924876804</v>
      </c>
      <c r="T31">
        <v>9.7598223876459596</v>
      </c>
      <c r="U31">
        <v>0.88508058761149</v>
      </c>
      <c r="V31">
        <v>1.3343842102154699</v>
      </c>
      <c r="Z31" s="123" t="s">
        <v>68</v>
      </c>
      <c r="AA31" s="142">
        <f>AVERAGE(X33:X36)</f>
        <v>494.7443226803066</v>
      </c>
      <c r="AB31" s="142">
        <f>AVERAGE(AB3,AB10,AB17,AB24)</f>
        <v>3.8850464983999471</v>
      </c>
      <c r="AC31" s="125">
        <f t="shared" ref="AC31:AE35" si="0">AVERAGE(AC3,AC10,AC17,AC24)</f>
        <v>2.8211728212766958</v>
      </c>
      <c r="AD31" s="125">
        <f t="shared" si="0"/>
        <v>2.8211728212766958</v>
      </c>
      <c r="AE31" s="125">
        <f t="shared" si="0"/>
        <v>0.28633307012971698</v>
      </c>
      <c r="AF31" s="122"/>
      <c r="AG31" s="123" t="s">
        <v>68</v>
      </c>
      <c r="AH31" s="142">
        <f>AVERAGE(AH3,AH10,AH17,AH24)</f>
        <v>260.49194337218904</v>
      </c>
      <c r="AI31" s="142">
        <f>AVERAGE(AI3,AI10,AI17,AI24)</f>
        <v>4.3344986980549267</v>
      </c>
      <c r="AJ31" s="125">
        <f>AVERAGE(AJ3,AJ10,AJ17,AJ24)</f>
        <v>17.520491870268287</v>
      </c>
      <c r="AK31" s="125">
        <f t="shared" ref="AJ31:AL35" si="1">AVERAGE(AK3,AK10,AK17,AK24)</f>
        <v>17.520491870268287</v>
      </c>
      <c r="AL31" s="125">
        <f t="shared" si="1"/>
        <v>1.0124264386912651</v>
      </c>
      <c r="AN31" s="123" t="s">
        <v>68</v>
      </c>
      <c r="AO31" s="142">
        <f>AA31</f>
        <v>494.7443226803066</v>
      </c>
      <c r="AP31" s="142">
        <f>AVERAGE(AP3,AP10,AP17,AP24)</f>
        <v>3.8850464983999471</v>
      </c>
      <c r="AQ31" s="10"/>
      <c r="AR31" s="123" t="s">
        <v>68</v>
      </c>
      <c r="AS31" s="142">
        <f>AVERAGE(AS3,AS10,AS17,AS24)</f>
        <v>260.49194337218904</v>
      </c>
      <c r="AT31" s="142">
        <f>AVERAGE(AT3,AT10,AT17,AT24)</f>
        <v>4.3344986980549267</v>
      </c>
    </row>
    <row r="32" spans="2:46" ht="18" thickTop="1" thickBot="1" x14ac:dyDescent="0.25">
      <c r="B32" s="157" t="s">
        <v>78</v>
      </c>
      <c r="C32" s="158"/>
      <c r="D32" s="158"/>
      <c r="E32" s="158"/>
      <c r="F32" s="158"/>
      <c r="G32" s="158"/>
      <c r="H32" s="158"/>
      <c r="I32" s="158"/>
      <c r="J32" s="158"/>
      <c r="K32" s="158"/>
      <c r="L32" s="158"/>
      <c r="M32" s="159"/>
      <c r="P32" s="101">
        <v>14</v>
      </c>
      <c r="Q32" t="s">
        <v>77</v>
      </c>
      <c r="R32">
        <v>10.8707784508973</v>
      </c>
      <c r="S32">
        <v>9.5892925792148294</v>
      </c>
      <c r="T32">
        <v>18.488200924089799</v>
      </c>
      <c r="U32">
        <v>0.87903684930915005</v>
      </c>
      <c r="V32">
        <v>1.0428001872689701</v>
      </c>
      <c r="Z32" s="123" t="s">
        <v>66</v>
      </c>
      <c r="AA32" s="142">
        <f t="shared" ref="AA32:AB35" si="2">AVERAGE(AA4,AA11,AA18,AA25)</f>
        <v>146.36744330871903</v>
      </c>
      <c r="AB32" s="142">
        <f t="shared" si="2"/>
        <v>1.3016564071139285</v>
      </c>
      <c r="AC32" s="125">
        <f t="shared" si="0"/>
        <v>6.3453685671113771</v>
      </c>
      <c r="AD32" s="125">
        <f t="shared" si="0"/>
        <v>4.6405554457504996</v>
      </c>
      <c r="AE32" s="125">
        <f t="shared" si="0"/>
        <v>0.46939210685886024</v>
      </c>
      <c r="AF32" s="122"/>
      <c r="AG32" s="123" t="s">
        <v>66</v>
      </c>
      <c r="AH32" s="142">
        <f>AVERAGE(AH4,AH11,AJ38,AH25)</f>
        <v>81.602972745796293</v>
      </c>
      <c r="AI32" s="142">
        <f t="shared" ref="AH32:AI35" si="3">AVERAGE(AI4,AI11,AI18,AI25)</f>
        <v>1.0440981544592842</v>
      </c>
      <c r="AJ32" s="125">
        <f t="shared" si="1"/>
        <v>23.981390149063522</v>
      </c>
      <c r="AK32" s="125">
        <f t="shared" si="1"/>
        <v>21.065999672630053</v>
      </c>
      <c r="AL32" s="125">
        <f t="shared" si="1"/>
        <v>1.2444550840625603</v>
      </c>
      <c r="AN32" s="123" t="s">
        <v>66</v>
      </c>
      <c r="AO32" s="142">
        <f t="shared" ref="AO32:AP32" si="4">AVERAGE(AO4,AO11,AO18,AO25)</f>
        <v>146.36744330871903</v>
      </c>
      <c r="AP32" s="142">
        <f t="shared" si="4"/>
        <v>1.3016564071139285</v>
      </c>
      <c r="AQ32" s="10"/>
      <c r="AR32" s="123" t="s">
        <v>66</v>
      </c>
      <c r="AS32" s="142">
        <f>AH32</f>
        <v>81.602972745796293</v>
      </c>
      <c r="AT32" s="142">
        <f t="shared" ref="AS32:AT32" si="5">AVERAGE(AT4,AT11,AT18,AT25)</f>
        <v>1.0440981544592842</v>
      </c>
    </row>
    <row r="33" spans="2:46" ht="18" thickTop="1" thickBot="1" x14ac:dyDescent="0.25">
      <c r="B33" s="85" t="s">
        <v>64</v>
      </c>
      <c r="C33" s="69" t="s">
        <v>68</v>
      </c>
      <c r="D33" s="69" t="s">
        <v>66</v>
      </c>
      <c r="E33" s="69" t="s">
        <v>22</v>
      </c>
      <c r="F33" s="69" t="s">
        <v>67</v>
      </c>
      <c r="G33" s="81" t="s">
        <v>69</v>
      </c>
      <c r="H33" s="94" t="s">
        <v>65</v>
      </c>
      <c r="I33" s="69" t="s">
        <v>68</v>
      </c>
      <c r="J33" s="69" t="s">
        <v>66</v>
      </c>
      <c r="K33" s="69" t="s">
        <v>22</v>
      </c>
      <c r="L33" s="69" t="s">
        <v>67</v>
      </c>
      <c r="M33" s="86" t="s">
        <v>69</v>
      </c>
      <c r="P33" s="101">
        <v>21</v>
      </c>
      <c r="Q33" t="s">
        <v>77</v>
      </c>
      <c r="R33">
        <v>16.181776501680702</v>
      </c>
      <c r="S33">
        <v>12.508735740617</v>
      </c>
      <c r="T33">
        <v>34.549141130479299</v>
      </c>
      <c r="U33">
        <v>1.1466580629843599</v>
      </c>
      <c r="V33">
        <v>1.03502216573596</v>
      </c>
      <c r="X33">
        <f>ABS(AA3)</f>
        <v>19.076736536254899</v>
      </c>
      <c r="Z33" s="123" t="s">
        <v>72</v>
      </c>
      <c r="AA33" s="142">
        <f t="shared" si="2"/>
        <v>127.33292557023682</v>
      </c>
      <c r="AB33" s="142">
        <f t="shared" si="2"/>
        <v>0.99624063606415159</v>
      </c>
      <c r="AC33" s="125">
        <f t="shared" si="0"/>
        <v>8.2775637300350837</v>
      </c>
      <c r="AD33" s="125">
        <f t="shared" si="0"/>
        <v>5.9713857703493574</v>
      </c>
      <c r="AE33" s="125">
        <f t="shared" si="0"/>
        <v>0.60464200714162275</v>
      </c>
      <c r="AG33" s="123" t="s">
        <v>72</v>
      </c>
      <c r="AH33" s="142">
        <f t="shared" si="3"/>
        <v>75.619375512669961</v>
      </c>
      <c r="AI33" s="142">
        <f t="shared" si="3"/>
        <v>0.94311778684269376</v>
      </c>
      <c r="AJ33" s="125">
        <f t="shared" si="1"/>
        <v>26.19280836362595</v>
      </c>
      <c r="AK33" s="125">
        <f t="shared" si="1"/>
        <v>21.754552525245426</v>
      </c>
      <c r="AL33" s="125">
        <f t="shared" si="1"/>
        <v>1.3361126279012856</v>
      </c>
      <c r="AN33" s="123" t="s">
        <v>72</v>
      </c>
      <c r="AO33" s="142">
        <f t="shared" ref="AO33:AP33" si="6">AVERAGE(AO5,AO12,AO19,AO26)</f>
        <v>127.33292557023682</v>
      </c>
      <c r="AP33" s="142">
        <f t="shared" si="6"/>
        <v>0.99624063606415159</v>
      </c>
      <c r="AQ33" s="10"/>
      <c r="AR33" s="123" t="s">
        <v>72</v>
      </c>
      <c r="AS33" s="142">
        <f t="shared" ref="AS33:AT33" si="7">AVERAGE(AS5,AS12,AS19,AS26)</f>
        <v>75.619375512669961</v>
      </c>
      <c r="AT33" s="142">
        <f t="shared" si="7"/>
        <v>0.94311778684269376</v>
      </c>
    </row>
    <row r="34" spans="2:46" ht="18" thickTop="1" thickBot="1" x14ac:dyDescent="0.25">
      <c r="B34" s="82" t="s">
        <v>2</v>
      </c>
      <c r="C34" s="65">
        <v>3.1448019999999999</v>
      </c>
      <c r="D34" s="65">
        <v>5.4488009999999996</v>
      </c>
      <c r="E34" s="65">
        <v>8.8137249999999998</v>
      </c>
      <c r="F34" s="65">
        <v>7.8622569999999996</v>
      </c>
      <c r="G34" s="74">
        <v>7.5285890000000002</v>
      </c>
      <c r="H34" s="58" t="s">
        <v>2</v>
      </c>
      <c r="I34" s="65">
        <v>18.53097</v>
      </c>
      <c r="J34" s="65">
        <v>23.787859999999998</v>
      </c>
      <c r="K34" s="65">
        <v>24.93366</v>
      </c>
      <c r="L34" s="65">
        <v>33.696649999999998</v>
      </c>
      <c r="M34" s="90">
        <v>32.307960000000001</v>
      </c>
      <c r="P34" s="101">
        <v>28</v>
      </c>
      <c r="Q34" t="s">
        <v>77</v>
      </c>
      <c r="R34">
        <v>15.9367043000936</v>
      </c>
      <c r="S34">
        <v>11.4185176951515</v>
      </c>
      <c r="T34">
        <v>17.7358008363185</v>
      </c>
      <c r="U34">
        <v>1.0467193211189501</v>
      </c>
      <c r="V34">
        <v>0.97022208201571802</v>
      </c>
      <c r="X34" s="28">
        <f>AA10</f>
        <v>1872.1298953210201</v>
      </c>
      <c r="Z34" s="123" t="s">
        <v>67</v>
      </c>
      <c r="AA34" s="142">
        <f t="shared" si="2"/>
        <v>107.96378673799418</v>
      </c>
      <c r="AB34" s="142">
        <f t="shared" si="2"/>
        <v>0.989274705332571</v>
      </c>
      <c r="AC34" s="125">
        <f t="shared" si="0"/>
        <v>7.8900641096694031</v>
      </c>
      <c r="AD34" s="125">
        <f t="shared" si="0"/>
        <v>5.6119075931243625</v>
      </c>
      <c r="AE34" s="125">
        <f t="shared" si="0"/>
        <v>0.56817833904437898</v>
      </c>
      <c r="AF34" s="126"/>
      <c r="AG34" s="123" t="s">
        <v>67</v>
      </c>
      <c r="AH34" s="142">
        <f t="shared" si="3"/>
        <v>69.5529197076945</v>
      </c>
      <c r="AI34" s="142">
        <f t="shared" si="3"/>
        <v>0.98919475820844327</v>
      </c>
      <c r="AJ34" s="125">
        <f t="shared" si="1"/>
        <v>33.600240061308128</v>
      </c>
      <c r="AK34" s="125">
        <f t="shared" si="1"/>
        <v>25.935979222019249</v>
      </c>
      <c r="AL34" s="125">
        <f t="shared" si="1"/>
        <v>1.5489218750429097</v>
      </c>
      <c r="AN34" s="123" t="s">
        <v>67</v>
      </c>
      <c r="AO34" s="142">
        <f t="shared" ref="AO34:AP34" si="8">AVERAGE(AO6,AO13,AO20,AO27)</f>
        <v>107.96378673799418</v>
      </c>
      <c r="AP34" s="142">
        <f t="shared" si="8"/>
        <v>0.989274705332571</v>
      </c>
      <c r="AQ34" s="10"/>
      <c r="AR34" s="123" t="s">
        <v>67</v>
      </c>
      <c r="AS34" s="142">
        <f t="shared" ref="AS34:AT34" si="9">AVERAGE(AS6,AS13,AS20,AS27)</f>
        <v>69.5529197076945</v>
      </c>
      <c r="AT34" s="142">
        <f t="shared" si="9"/>
        <v>0.98919475820844327</v>
      </c>
    </row>
    <row r="35" spans="2:46" ht="18" thickTop="1" thickBot="1" x14ac:dyDescent="0.25">
      <c r="B35" s="85" t="s">
        <v>3</v>
      </c>
      <c r="C35" s="75">
        <v>3.1448019999999999</v>
      </c>
      <c r="D35" s="75">
        <v>4.1071220000000004</v>
      </c>
      <c r="E35" s="75">
        <v>6.351629</v>
      </c>
      <c r="F35" s="75">
        <v>5.5323190000000002</v>
      </c>
      <c r="G35" s="76">
        <v>5.3179429999999996</v>
      </c>
      <c r="H35" s="94" t="s">
        <v>3</v>
      </c>
      <c r="I35" s="75">
        <v>19</v>
      </c>
      <c r="J35" s="75">
        <v>21.094059999999999</v>
      </c>
      <c r="K35" s="75">
        <v>19.79767</v>
      </c>
      <c r="L35" s="75">
        <v>26.187930000000001</v>
      </c>
      <c r="M35" s="91">
        <v>24.726880000000001</v>
      </c>
      <c r="Q35" s="101"/>
      <c r="R35" t="s">
        <v>16</v>
      </c>
      <c r="S35" t="s">
        <v>17</v>
      </c>
      <c r="T35" t="s">
        <v>93</v>
      </c>
      <c r="U35" t="s">
        <v>90</v>
      </c>
      <c r="V35" t="s">
        <v>91</v>
      </c>
      <c r="X35">
        <f>ABS(AA24)</f>
        <v>85.910817817610706</v>
      </c>
      <c r="Z35" s="123" t="s">
        <v>69</v>
      </c>
      <c r="AA35" s="142">
        <f t="shared" si="2"/>
        <v>113.14381474522048</v>
      </c>
      <c r="AB35" s="142">
        <f t="shared" si="2"/>
        <v>0.98994529743086801</v>
      </c>
      <c r="AC35" s="125">
        <f t="shared" si="0"/>
        <v>7.3321138173344371</v>
      </c>
      <c r="AD35" s="125">
        <f t="shared" si="0"/>
        <v>5.1210284764470355</v>
      </c>
      <c r="AE35" s="125">
        <f t="shared" si="0"/>
        <v>0.51827551611949252</v>
      </c>
      <c r="AF35" s="127"/>
      <c r="AG35" s="123" t="s">
        <v>69</v>
      </c>
      <c r="AH35" s="142">
        <f t="shared" si="3"/>
        <v>75.565149524627302</v>
      </c>
      <c r="AI35" s="142">
        <f t="shared" si="3"/>
        <v>0.98248803796450201</v>
      </c>
      <c r="AJ35" s="125">
        <f t="shared" si="1"/>
        <v>32.437205641287903</v>
      </c>
      <c r="AK35" s="125">
        <f t="shared" si="1"/>
        <v>24.944975383594844</v>
      </c>
      <c r="AL35" s="125">
        <f t="shared" si="1"/>
        <v>1.5109147350918977</v>
      </c>
      <c r="AN35" s="123" t="s">
        <v>69</v>
      </c>
      <c r="AO35" s="142">
        <f t="shared" ref="AO35:AP35" si="10">AVERAGE(AO7,AO14,AO21,AO28)</f>
        <v>113.14381474522048</v>
      </c>
      <c r="AP35" s="142">
        <f t="shared" si="10"/>
        <v>0.98994529743086801</v>
      </c>
      <c r="AQ35" s="10"/>
      <c r="AR35" s="123" t="s">
        <v>69</v>
      </c>
      <c r="AS35" s="142">
        <f t="shared" ref="AS35:AT35" si="11">AVERAGE(AS7,AS14,AS21,AS28)</f>
        <v>75.565149524627302</v>
      </c>
      <c r="AT35" s="142">
        <f t="shared" si="11"/>
        <v>0.98248803796450201</v>
      </c>
    </row>
    <row r="36" spans="2:46" ht="17" thickTop="1" x14ac:dyDescent="0.2">
      <c r="B36" s="82" t="s">
        <v>4</v>
      </c>
      <c r="C36" s="65">
        <v>0.32045590000000002</v>
      </c>
      <c r="D36" s="65">
        <v>0.4135143</v>
      </c>
      <c r="E36" s="65">
        <v>0.64416010000000001</v>
      </c>
      <c r="F36" s="65">
        <v>0.5598805</v>
      </c>
      <c r="G36" s="74">
        <v>0.5387305</v>
      </c>
      <c r="H36" s="58" t="s">
        <v>4</v>
      </c>
      <c r="I36" s="65">
        <v>1</v>
      </c>
      <c r="J36" s="65">
        <v>1.2578959999999999</v>
      </c>
      <c r="K36" s="65">
        <v>1.2274830000000001</v>
      </c>
      <c r="L36" s="65">
        <v>1.577728</v>
      </c>
      <c r="M36" s="90">
        <v>1.4968060000000001</v>
      </c>
      <c r="Q36" s="101" t="s">
        <v>68</v>
      </c>
      <c r="R36">
        <v>12.730184685272601</v>
      </c>
      <c r="S36">
        <v>12.730184685272601</v>
      </c>
      <c r="T36">
        <v>705.27338976579802</v>
      </c>
      <c r="U36">
        <v>1.2092472666505201</v>
      </c>
      <c r="V36">
        <v>3.6589752388807102</v>
      </c>
      <c r="X36" s="28">
        <f>AA17</f>
        <v>1.8598410463408499</v>
      </c>
    </row>
    <row r="37" spans="2:46" x14ac:dyDescent="0.2">
      <c r="B37" s="157" t="s">
        <v>79</v>
      </c>
      <c r="C37" s="158"/>
      <c r="D37" s="158"/>
      <c r="E37" s="158"/>
      <c r="F37" s="158"/>
      <c r="G37" s="158"/>
      <c r="H37" s="158"/>
      <c r="I37" s="158"/>
      <c r="J37" s="158"/>
      <c r="K37" s="158"/>
      <c r="L37" s="158"/>
      <c r="M37" s="159"/>
      <c r="P37" s="101">
        <v>7</v>
      </c>
      <c r="Q37" t="s">
        <v>77</v>
      </c>
      <c r="R37">
        <v>8.6317488387678907</v>
      </c>
      <c r="S37">
        <v>6.6997985146796903</v>
      </c>
      <c r="T37">
        <v>-117.320873493566</v>
      </c>
      <c r="U37">
        <v>0.63641755726909199</v>
      </c>
      <c r="V37">
        <v>0.774143643499561</v>
      </c>
    </row>
    <row r="38" spans="2:46" x14ac:dyDescent="0.2">
      <c r="B38" s="85" t="s">
        <v>64</v>
      </c>
      <c r="C38" s="69" t="s">
        <v>68</v>
      </c>
      <c r="D38" s="69" t="s">
        <v>66</v>
      </c>
      <c r="E38" s="69" t="s">
        <v>22</v>
      </c>
      <c r="F38" s="69" t="s">
        <v>67</v>
      </c>
      <c r="G38" s="81" t="s">
        <v>69</v>
      </c>
      <c r="H38" s="94" t="s">
        <v>65</v>
      </c>
      <c r="I38" s="69" t="s">
        <v>68</v>
      </c>
      <c r="J38" s="69" t="s">
        <v>66</v>
      </c>
      <c r="K38" s="69" t="s">
        <v>22</v>
      </c>
      <c r="L38" s="69" t="s">
        <v>67</v>
      </c>
      <c r="M38" s="86" t="s">
        <v>69</v>
      </c>
      <c r="P38" s="101">
        <v>14</v>
      </c>
      <c r="Q38" t="s">
        <v>77</v>
      </c>
      <c r="R38">
        <v>12.5640621604809</v>
      </c>
      <c r="S38">
        <v>9.2371313442575307</v>
      </c>
      <c r="T38">
        <v>57.393218290117098</v>
      </c>
      <c r="U38">
        <v>0.87744020262782496</v>
      </c>
      <c r="V38">
        <v>0.88211209781283095</v>
      </c>
      <c r="AJ38">
        <f>ABS(AH18)</f>
        <v>117.320873493566</v>
      </c>
    </row>
    <row r="39" spans="2:46" x14ac:dyDescent="0.2">
      <c r="B39" s="82" t="s">
        <v>2</v>
      </c>
      <c r="C39" s="65">
        <v>3.0043099999999998</v>
      </c>
      <c r="D39" s="65">
        <v>5.5723839999999996</v>
      </c>
      <c r="E39" s="65">
        <v>8.9980340000000005</v>
      </c>
      <c r="F39" s="65">
        <v>7.9417900000000001</v>
      </c>
      <c r="G39" s="65">
        <v>7.5357839999999996</v>
      </c>
      <c r="H39" s="58" t="s">
        <v>2</v>
      </c>
      <c r="I39" s="65">
        <v>21.68167</v>
      </c>
      <c r="J39" s="65">
        <v>24.34862</v>
      </c>
      <c r="K39" s="65">
        <v>24.284099999999999</v>
      </c>
      <c r="L39" s="65">
        <v>32.883009999999999</v>
      </c>
      <c r="M39" s="90">
        <v>31.442060000000001</v>
      </c>
      <c r="P39" s="101">
        <v>21</v>
      </c>
      <c r="Q39" t="s">
        <v>77</v>
      </c>
      <c r="R39">
        <v>19.5674336415845</v>
      </c>
      <c r="S39">
        <v>13.6822486236644</v>
      </c>
      <c r="T39">
        <v>69.886471377684202</v>
      </c>
      <c r="U39">
        <v>1.2996843454235201</v>
      </c>
      <c r="V39">
        <v>0.94304717747563804</v>
      </c>
      <c r="AA39" s="101"/>
      <c r="AC39" t="s">
        <v>17</v>
      </c>
      <c r="AD39" t="s">
        <v>93</v>
      </c>
      <c r="AE39" t="s">
        <v>90</v>
      </c>
      <c r="AF39" t="s">
        <v>91</v>
      </c>
    </row>
    <row r="40" spans="2:46" x14ac:dyDescent="0.2">
      <c r="B40" s="85" t="s">
        <v>3</v>
      </c>
      <c r="C40" s="75">
        <v>3.0043099999999998</v>
      </c>
      <c r="D40" s="75">
        <v>3.9489589999999999</v>
      </c>
      <c r="E40" s="75">
        <v>6.3850280000000001</v>
      </c>
      <c r="F40" s="75">
        <v>5.5435650000000001</v>
      </c>
      <c r="G40" s="75">
        <v>5.2523619999999998</v>
      </c>
      <c r="H40" s="94" t="s">
        <v>3</v>
      </c>
      <c r="I40" s="75">
        <v>21.68167</v>
      </c>
      <c r="J40" s="75">
        <v>21.30602</v>
      </c>
      <c r="K40" s="75">
        <v>19.913679999999999</v>
      </c>
      <c r="L40" s="75">
        <v>26.048539999999999</v>
      </c>
      <c r="M40" s="91">
        <v>24.21922</v>
      </c>
      <c r="P40" s="101">
        <v>28</v>
      </c>
      <c r="Q40" t="s">
        <v>77</v>
      </c>
      <c r="R40">
        <v>23.485588885913501</v>
      </c>
      <c r="S40">
        <v>16.630538601666402</v>
      </c>
      <c r="T40">
        <v>93.982486402159097</v>
      </c>
      <c r="U40">
        <v>1.57974403704107</v>
      </c>
      <c r="V40">
        <v>1.0194984793185</v>
      </c>
      <c r="AA40" s="101" t="s">
        <v>68</v>
      </c>
      <c r="AB40">
        <v>0.57913792667980402</v>
      </c>
      <c r="AC40">
        <v>0.57913792667980402</v>
      </c>
      <c r="AD40">
        <v>-19.076736536254899</v>
      </c>
      <c r="AE40">
        <v>6.1329365066439101E-2</v>
      </c>
      <c r="AF40">
        <v>1.1729375730224101</v>
      </c>
    </row>
    <row r="41" spans="2:46" ht="17" thickBot="1" x14ac:dyDescent="0.25">
      <c r="B41" s="95" t="s">
        <v>4</v>
      </c>
      <c r="C41" s="96">
        <v>0.30197489999999999</v>
      </c>
      <c r="D41" s="96">
        <v>0.39927459999999998</v>
      </c>
      <c r="E41" s="96">
        <v>0.64795139999999996</v>
      </c>
      <c r="F41" s="96">
        <v>0.56165220000000005</v>
      </c>
      <c r="G41" s="96">
        <v>0.53171679999999999</v>
      </c>
      <c r="H41" s="97" t="s">
        <v>4</v>
      </c>
      <c r="I41" s="96">
        <v>1.2683439999999999</v>
      </c>
      <c r="J41" s="96">
        <v>1.2716559999999999</v>
      </c>
      <c r="K41" s="96">
        <v>1.2256499999999999</v>
      </c>
      <c r="L41" s="96">
        <v>1.5616840000000001</v>
      </c>
      <c r="M41" s="98">
        <v>1.4776750000000001</v>
      </c>
      <c r="Q41" s="101"/>
      <c r="R41" t="s">
        <v>16</v>
      </c>
      <c r="S41" t="s">
        <v>17</v>
      </c>
      <c r="T41" t="s">
        <v>93</v>
      </c>
      <c r="U41" t="s">
        <v>90</v>
      </c>
      <c r="V41" t="s">
        <v>91</v>
      </c>
      <c r="Z41" s="101">
        <v>7</v>
      </c>
      <c r="AA41" t="s">
        <v>77</v>
      </c>
      <c r="AB41">
        <v>4.7612347204042198</v>
      </c>
      <c r="AC41">
        <v>3.8945516127615201</v>
      </c>
      <c r="AD41">
        <v>141.28369007120901</v>
      </c>
      <c r="AE41">
        <v>0.41242399543485098</v>
      </c>
      <c r="AF41">
        <v>1.4304743674849401</v>
      </c>
    </row>
    <row r="42" spans="2:46" x14ac:dyDescent="0.2">
      <c r="B42" s="160"/>
      <c r="C42" s="160"/>
      <c r="D42" s="160"/>
      <c r="E42" s="160"/>
      <c r="F42" s="160"/>
      <c r="G42" s="160"/>
      <c r="H42" s="160"/>
      <c r="I42" s="160"/>
      <c r="J42" s="160"/>
      <c r="K42" s="160"/>
      <c r="L42" s="160"/>
      <c r="M42" s="160"/>
      <c r="Q42" s="101" t="s">
        <v>68</v>
      </c>
      <c r="R42">
        <v>56.075369137530402</v>
      </c>
      <c r="S42">
        <v>56.075369137530402</v>
      </c>
      <c r="T42">
        <v>171.937814993769</v>
      </c>
      <c r="U42">
        <v>4.1217405049633999</v>
      </c>
      <c r="V42">
        <v>0.39547369823384698</v>
      </c>
      <c r="Z42" s="101">
        <v>14</v>
      </c>
      <c r="AA42" t="s">
        <v>77</v>
      </c>
      <c r="AB42">
        <v>11.460335267981</v>
      </c>
      <c r="AC42">
        <v>6.6109048379099402</v>
      </c>
      <c r="AD42">
        <v>81.404902403608304</v>
      </c>
      <c r="AE42">
        <v>0.70007951050290995</v>
      </c>
      <c r="AF42">
        <v>0.89874046664929796</v>
      </c>
    </row>
    <row r="43" spans="2:46" x14ac:dyDescent="0.2">
      <c r="B43" s="79"/>
      <c r="C43" s="80"/>
      <c r="D43" s="80"/>
      <c r="E43" s="80"/>
      <c r="F43" s="80"/>
      <c r="G43" s="80"/>
      <c r="H43" s="79"/>
      <c r="I43" s="80"/>
      <c r="J43" s="80"/>
      <c r="K43" s="80"/>
      <c r="L43" s="80"/>
      <c r="M43" s="80"/>
      <c r="P43" s="101">
        <v>7</v>
      </c>
      <c r="Q43" t="s">
        <v>77</v>
      </c>
      <c r="R43">
        <v>66.215407501191393</v>
      </c>
      <c r="S43">
        <v>60.095159012373202</v>
      </c>
      <c r="T43">
        <v>108.06675602471999</v>
      </c>
      <c r="U43">
        <v>4.4172094604676504</v>
      </c>
      <c r="V43">
        <v>0.84186470559951598</v>
      </c>
      <c r="Z43" s="101">
        <v>21</v>
      </c>
      <c r="AA43" t="s">
        <v>77</v>
      </c>
      <c r="AB43">
        <v>10.4996008836071</v>
      </c>
      <c r="AC43">
        <v>6.1340206561540098</v>
      </c>
      <c r="AD43">
        <v>73.188402959388</v>
      </c>
      <c r="AE43">
        <v>0.64957858018913806</v>
      </c>
      <c r="AF43">
        <v>1.00894753509206</v>
      </c>
    </row>
    <row r="44" spans="2:46" x14ac:dyDescent="0.2">
      <c r="B44" s="79"/>
      <c r="C44" s="79"/>
      <c r="D44" s="79"/>
      <c r="E44" s="79"/>
      <c r="F44" s="79"/>
      <c r="G44" s="79"/>
      <c r="H44" s="79"/>
      <c r="I44" s="79"/>
      <c r="J44" s="79"/>
      <c r="K44" s="79"/>
      <c r="L44" s="79"/>
      <c r="M44" s="79"/>
      <c r="P44" s="101">
        <v>14</v>
      </c>
      <c r="Q44" t="s">
        <v>77</v>
      </c>
      <c r="R44">
        <v>62.7297347519768</v>
      </c>
      <c r="S44">
        <v>53.200424435652899</v>
      </c>
      <c r="T44">
        <v>130.93084526537399</v>
      </c>
      <c r="U44">
        <v>3.9104217707398998</v>
      </c>
      <c r="V44">
        <v>0.87840212062499601</v>
      </c>
      <c r="Z44" s="101">
        <v>28</v>
      </c>
      <c r="AA44" t="s">
        <v>77</v>
      </c>
      <c r="AB44">
        <v>8.89565652124781</v>
      </c>
      <c r="AC44">
        <v>5.2131447804715796</v>
      </c>
      <c r="AD44">
        <v>89.498699530275601</v>
      </c>
      <c r="AE44">
        <v>0.55205995783887096</v>
      </c>
      <c r="AF44">
        <v>0.97974178055494598</v>
      </c>
    </row>
    <row r="45" spans="2:46" x14ac:dyDescent="0.2">
      <c r="B45" s="79"/>
      <c r="C45" s="79"/>
      <c r="D45" s="79"/>
      <c r="E45" s="79"/>
      <c r="F45" s="79"/>
      <c r="G45" s="79"/>
      <c r="H45" s="79"/>
      <c r="I45" s="79"/>
      <c r="J45" s="79"/>
      <c r="K45" s="79"/>
      <c r="L45" s="79"/>
      <c r="M45" s="79"/>
      <c r="P45" s="101">
        <v>21</v>
      </c>
      <c r="Q45" t="s">
        <v>77</v>
      </c>
      <c r="R45">
        <v>82.744009871476507</v>
      </c>
      <c r="S45">
        <v>66.708417694177697</v>
      </c>
      <c r="T45">
        <v>114.985556258995</v>
      </c>
      <c r="U45">
        <v>4.9033076636153003</v>
      </c>
      <c r="V45">
        <v>0.98541942534611204</v>
      </c>
      <c r="AA45" s="101"/>
      <c r="AC45" t="s">
        <v>17</v>
      </c>
      <c r="AD45" t="s">
        <v>93</v>
      </c>
      <c r="AE45" t="s">
        <v>90</v>
      </c>
      <c r="AF45" t="s">
        <v>91</v>
      </c>
    </row>
    <row r="46" spans="2:46" x14ac:dyDescent="0.2">
      <c r="B46" s="79"/>
      <c r="C46" s="79"/>
      <c r="D46" s="79"/>
      <c r="E46" s="79"/>
      <c r="F46" s="79"/>
      <c r="G46" s="79"/>
      <c r="H46" s="79"/>
      <c r="I46" s="79"/>
      <c r="J46" s="79"/>
      <c r="K46" s="79"/>
      <c r="L46" s="79"/>
      <c r="M46" s="79"/>
      <c r="P46" s="101">
        <v>28</v>
      </c>
      <c r="Q46" t="s">
        <v>77</v>
      </c>
      <c r="R46">
        <v>80.0624638700872</v>
      </c>
      <c r="S46">
        <v>63.584938638798597</v>
      </c>
      <c r="T46">
        <v>113.847504100788</v>
      </c>
      <c r="U46">
        <v>4.6737207641089302</v>
      </c>
      <c r="V46">
        <v>0.97038785613406398</v>
      </c>
      <c r="AA46" s="101" t="s">
        <v>68</v>
      </c>
      <c r="AB46">
        <v>7.1764979320637803</v>
      </c>
      <c r="AC46">
        <v>7.1764979320637803</v>
      </c>
      <c r="AD46">
        <v>1872.1298953210201</v>
      </c>
      <c r="AE46">
        <v>0.733197232590311</v>
      </c>
      <c r="AF46">
        <v>0.73510862300269197</v>
      </c>
    </row>
    <row r="47" spans="2:46" x14ac:dyDescent="0.2">
      <c r="Z47" s="101">
        <v>7</v>
      </c>
      <c r="AA47" t="s">
        <v>77</v>
      </c>
      <c r="AB47">
        <v>4.65158624361972</v>
      </c>
      <c r="AC47">
        <v>3.86792362858171</v>
      </c>
      <c r="AD47">
        <v>288.46135566480598</v>
      </c>
      <c r="AE47">
        <v>0.39517198042739998</v>
      </c>
      <c r="AF47">
        <v>1.2029530334365</v>
      </c>
    </row>
    <row r="48" spans="2:46" x14ac:dyDescent="0.2">
      <c r="Z48" s="101">
        <v>14</v>
      </c>
      <c r="AA48" t="s">
        <v>77</v>
      </c>
      <c r="AB48">
        <v>3.9265259269694401</v>
      </c>
      <c r="AC48">
        <v>3.1828610060698601</v>
      </c>
      <c r="AD48">
        <v>200.574317183109</v>
      </c>
      <c r="AE48">
        <v>0.325181572329796</v>
      </c>
      <c r="AF48">
        <v>0.82697925133930195</v>
      </c>
    </row>
    <row r="49" spans="26:32" x14ac:dyDescent="0.2">
      <c r="Z49" s="101">
        <v>21</v>
      </c>
      <c r="AA49" t="s">
        <v>77</v>
      </c>
      <c r="AB49">
        <v>3.9807637779867502</v>
      </c>
      <c r="AC49">
        <v>3.3963949829029101</v>
      </c>
      <c r="AD49">
        <v>131.78303001967001</v>
      </c>
      <c r="AE49">
        <v>0.34699757818113097</v>
      </c>
      <c r="AF49">
        <v>0.93496120477975697</v>
      </c>
    </row>
    <row r="50" spans="26:32" x14ac:dyDescent="0.2">
      <c r="Z50" s="101">
        <v>28</v>
      </c>
      <c r="AA50" t="s">
        <v>77</v>
      </c>
      <c r="AB50">
        <v>4.87250757695017</v>
      </c>
      <c r="AC50">
        <v>3.86963202746588</v>
      </c>
      <c r="AD50">
        <v>171.90683526344699</v>
      </c>
      <c r="AE50">
        <v>0.395346521456449</v>
      </c>
      <c r="AF50">
        <v>1.0048467733667199</v>
      </c>
    </row>
    <row r="51" spans="26:32" x14ac:dyDescent="0.2">
      <c r="AA51" s="101"/>
      <c r="AC51" t="s">
        <v>17</v>
      </c>
      <c r="AD51" t="s">
        <v>93</v>
      </c>
      <c r="AE51" t="s">
        <v>90</v>
      </c>
      <c r="AF51" t="s">
        <v>91</v>
      </c>
    </row>
    <row r="52" spans="26:32" x14ac:dyDescent="0.2">
      <c r="AA52" s="101" t="s">
        <v>68</v>
      </c>
      <c r="AB52">
        <v>0.15705582702579199</v>
      </c>
      <c r="AC52">
        <v>0.15705582702579199</v>
      </c>
      <c r="AD52">
        <v>1.8598410463408499</v>
      </c>
      <c r="AE52">
        <v>1.53722037663107E-2</v>
      </c>
      <c r="AF52">
        <v>5.3617921032987202E-2</v>
      </c>
    </row>
    <row r="53" spans="26:32" x14ac:dyDescent="0.2">
      <c r="Z53" s="101">
        <v>7</v>
      </c>
      <c r="AA53" t="s">
        <v>77</v>
      </c>
      <c r="AB53">
        <v>3.8934254272689999</v>
      </c>
      <c r="AC53">
        <v>2.7173745586277098</v>
      </c>
      <c r="AD53">
        <v>80.644688411625495</v>
      </c>
      <c r="AE53">
        <v>0.26596934488622298</v>
      </c>
      <c r="AF53">
        <v>0.72707989719286403</v>
      </c>
    </row>
    <row r="54" spans="26:32" x14ac:dyDescent="0.2">
      <c r="Z54" s="101">
        <v>14</v>
      </c>
      <c r="AA54" t="s">
        <v>77</v>
      </c>
      <c r="AB54">
        <v>6.2182734348366697</v>
      </c>
      <c r="AC54">
        <v>5.3092938419026501</v>
      </c>
      <c r="AD54">
        <v>134.374490325029</v>
      </c>
      <c r="AE54">
        <v>0.51965946338013402</v>
      </c>
      <c r="AF54">
        <v>1.2676388002951</v>
      </c>
    </row>
    <row r="55" spans="26:32" x14ac:dyDescent="0.2">
      <c r="Z55" s="101">
        <v>21</v>
      </c>
      <c r="AA55" t="s">
        <v>77</v>
      </c>
      <c r="AB55">
        <v>6.5629221772264899</v>
      </c>
      <c r="AC55">
        <v>5.5149546137136296</v>
      </c>
      <c r="AD55">
        <v>127.87033080837401</v>
      </c>
      <c r="AE55">
        <v>0.53978898898185601</v>
      </c>
      <c r="AF55">
        <v>1.0502571764958899</v>
      </c>
    </row>
    <row r="56" spans="26:32" x14ac:dyDescent="0.2">
      <c r="Z56" s="101">
        <v>28</v>
      </c>
      <c r="AA56" t="s">
        <v>77</v>
      </c>
      <c r="AB56">
        <v>6.3981251176116301</v>
      </c>
      <c r="AC56">
        <v>5.2947709290290002</v>
      </c>
      <c r="AD56">
        <v>104.590800299479</v>
      </c>
      <c r="AE56">
        <v>0.51823799955926397</v>
      </c>
      <c r="AF56">
        <v>0.98846981581443705</v>
      </c>
    </row>
    <row r="57" spans="26:32" x14ac:dyDescent="0.2">
      <c r="AA57" s="101"/>
      <c r="AC57" t="s">
        <v>17</v>
      </c>
      <c r="AD57" t="s">
        <v>93</v>
      </c>
      <c r="AE57" t="s">
        <v>90</v>
      </c>
      <c r="AF57" t="s">
        <v>91</v>
      </c>
    </row>
    <row r="58" spans="26:32" x14ac:dyDescent="0.2">
      <c r="AA58" s="101" t="s">
        <v>68</v>
      </c>
      <c r="AB58">
        <v>3.37199959934122</v>
      </c>
      <c r="AC58">
        <v>3.37199959934122</v>
      </c>
      <c r="AD58">
        <v>-85.910817817610706</v>
      </c>
      <c r="AE58">
        <v>0.33543347909617399</v>
      </c>
      <c r="AF58">
        <v>13.5785218765417</v>
      </c>
    </row>
    <row r="59" spans="26:32" x14ac:dyDescent="0.2">
      <c r="Z59" s="101">
        <v>7</v>
      </c>
      <c r="AA59" t="s">
        <v>77</v>
      </c>
      <c r="AB59">
        <v>12.075227877151599</v>
      </c>
      <c r="AC59">
        <v>8.0823719830322105</v>
      </c>
      <c r="AD59">
        <v>75.080039087235605</v>
      </c>
      <c r="AE59">
        <v>0.80400310668708097</v>
      </c>
      <c r="AF59">
        <v>1.8461183303414099</v>
      </c>
    </row>
    <row r="60" spans="26:32" x14ac:dyDescent="0.2">
      <c r="Z60" s="101">
        <v>14</v>
      </c>
      <c r="AA60" t="s">
        <v>77</v>
      </c>
      <c r="AB60">
        <v>11.505120290353499</v>
      </c>
      <c r="AC60">
        <v>8.7824833955142001</v>
      </c>
      <c r="AD60">
        <v>92.977992369201004</v>
      </c>
      <c r="AE60">
        <v>0.87364748235357004</v>
      </c>
      <c r="AF60">
        <v>0.99160402597290598</v>
      </c>
    </row>
    <row r="61" spans="26:32" x14ac:dyDescent="0.2">
      <c r="Z61" s="101">
        <v>21</v>
      </c>
      <c r="AA61" t="s">
        <v>77</v>
      </c>
      <c r="AB61">
        <v>10.5169695998566</v>
      </c>
      <c r="AC61">
        <v>7.4022601197257103</v>
      </c>
      <c r="AD61">
        <v>99.013383164544706</v>
      </c>
      <c r="AE61">
        <v>0.73634820882527596</v>
      </c>
      <c r="AF61">
        <v>0.962932904962577</v>
      </c>
    </row>
    <row r="62" spans="26:32" x14ac:dyDescent="0.2">
      <c r="Z62" s="101">
        <v>28</v>
      </c>
      <c r="AA62" t="s">
        <v>77</v>
      </c>
      <c r="AB62">
        <v>9.1621660535278302</v>
      </c>
      <c r="AC62">
        <v>6.10656616882153</v>
      </c>
      <c r="AD62">
        <v>86.578923887680304</v>
      </c>
      <c r="AE62">
        <v>0.60745758562337304</v>
      </c>
      <c r="AF62">
        <v>0.98672281998736899</v>
      </c>
    </row>
  </sheetData>
  <mergeCells count="13">
    <mergeCell ref="B37:M37"/>
    <mergeCell ref="B42:M42"/>
    <mergeCell ref="B2:M2"/>
    <mergeCell ref="B7:M7"/>
    <mergeCell ref="B12:M12"/>
    <mergeCell ref="B17:M17"/>
    <mergeCell ref="B22:M22"/>
    <mergeCell ref="B27:M27"/>
    <mergeCell ref="Z1:AE1"/>
    <mergeCell ref="AG1:AL1"/>
    <mergeCell ref="AN1:AP1"/>
    <mergeCell ref="AR1:AT1"/>
    <mergeCell ref="B32:M3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423E19-4EFA-1B4A-B6C7-649AC144B18D}">
  <dimension ref="B2:R84"/>
  <sheetViews>
    <sheetView zoomScale="110" zoomScaleNormal="100" workbookViewId="0">
      <selection activeCell="K7" sqref="K7"/>
    </sheetView>
  </sheetViews>
  <sheetFormatPr baseColWidth="10" defaultRowHeight="16" x14ac:dyDescent="0.2"/>
  <cols>
    <col min="2" max="2" width="13.5" customWidth="1"/>
    <col min="3" max="3" width="16.33203125" customWidth="1"/>
  </cols>
  <sheetData>
    <row r="2" spans="2:18" x14ac:dyDescent="0.2">
      <c r="B2" s="99"/>
      <c r="C2" s="100"/>
    </row>
    <row r="3" spans="2:18" x14ac:dyDescent="0.2">
      <c r="M3" t="s">
        <v>86</v>
      </c>
      <c r="R3" t="s">
        <v>80</v>
      </c>
    </row>
    <row r="17" spans="2:18" x14ac:dyDescent="0.2">
      <c r="M17" t="s">
        <v>1</v>
      </c>
    </row>
    <row r="21" spans="2:18" x14ac:dyDescent="0.2">
      <c r="B21" s="100"/>
      <c r="C21" s="100"/>
    </row>
    <row r="24" spans="2:18" x14ac:dyDescent="0.2">
      <c r="R24" t="s">
        <v>81</v>
      </c>
    </row>
    <row r="30" spans="2:18" x14ac:dyDescent="0.2">
      <c r="M30" t="s">
        <v>87</v>
      </c>
    </row>
    <row r="37" spans="13:18" x14ac:dyDescent="0.2">
      <c r="R37" t="s">
        <v>82</v>
      </c>
    </row>
    <row r="43" spans="13:18" x14ac:dyDescent="0.2">
      <c r="M43" t="s">
        <v>88</v>
      </c>
    </row>
    <row r="55" spans="13:18" x14ac:dyDescent="0.2">
      <c r="R55" t="s">
        <v>83</v>
      </c>
    </row>
    <row r="56" spans="13:18" x14ac:dyDescent="0.2">
      <c r="M56" t="s">
        <v>89</v>
      </c>
    </row>
    <row r="67" spans="13:18" x14ac:dyDescent="0.2">
      <c r="M67" t="s">
        <v>65</v>
      </c>
    </row>
    <row r="69" spans="13:18" x14ac:dyDescent="0.2">
      <c r="R69" t="s">
        <v>84</v>
      </c>
    </row>
    <row r="84" spans="18:18" x14ac:dyDescent="0.2">
      <c r="R84" t="s">
        <v>85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9437B5-465F-3649-92A7-87BA753AF960}">
  <dimension ref="B2:G14"/>
  <sheetViews>
    <sheetView workbookViewId="0">
      <selection activeCell="B13" sqref="B13"/>
    </sheetView>
  </sheetViews>
  <sheetFormatPr baseColWidth="10" defaultRowHeight="16" x14ac:dyDescent="0.2"/>
  <cols>
    <col min="2" max="2" width="16.83203125" bestFit="1" customWidth="1"/>
    <col min="3" max="3" width="15.6640625" customWidth="1"/>
    <col min="4" max="4" width="11.83203125" customWidth="1"/>
    <col min="5" max="5" width="16.83203125" bestFit="1" customWidth="1"/>
    <col min="6" max="6" width="13.5" customWidth="1"/>
    <col min="7" max="7" width="16.1640625" customWidth="1"/>
  </cols>
  <sheetData>
    <row r="2" spans="2:7" ht="17" thickBot="1" x14ac:dyDescent="0.25"/>
    <row r="3" spans="2:7" ht="17" thickBot="1" x14ac:dyDescent="0.25">
      <c r="B3" s="165" t="s">
        <v>50</v>
      </c>
      <c r="C3" s="164"/>
      <c r="D3" s="164"/>
      <c r="E3" s="164" t="s">
        <v>63</v>
      </c>
      <c r="F3" s="164"/>
      <c r="G3" s="164"/>
    </row>
    <row r="4" spans="2:7" ht="17" thickBot="1" x14ac:dyDescent="0.25">
      <c r="B4" s="29" t="s">
        <v>54</v>
      </c>
      <c r="C4" s="53" t="s">
        <v>51</v>
      </c>
      <c r="D4" s="30" t="s">
        <v>52</v>
      </c>
      <c r="E4" s="40" t="s">
        <v>62</v>
      </c>
      <c r="F4" s="53" t="s">
        <v>51</v>
      </c>
      <c r="G4" s="31" t="s">
        <v>52</v>
      </c>
    </row>
    <row r="5" spans="2:7" x14ac:dyDescent="0.2">
      <c r="B5" s="43" t="s">
        <v>55</v>
      </c>
      <c r="C5" s="44">
        <v>0.01</v>
      </c>
      <c r="D5" s="45" t="s">
        <v>53</v>
      </c>
      <c r="E5" s="46" t="s">
        <v>55</v>
      </c>
      <c r="F5" s="44">
        <v>0.65180000000000005</v>
      </c>
      <c r="G5" s="47" t="s">
        <v>57</v>
      </c>
    </row>
    <row r="6" spans="2:7" x14ac:dyDescent="0.2">
      <c r="B6" s="34" t="s">
        <v>56</v>
      </c>
      <c r="C6" s="32">
        <v>0.01</v>
      </c>
      <c r="D6" s="33" t="s">
        <v>53</v>
      </c>
      <c r="E6" s="41" t="s">
        <v>56</v>
      </c>
      <c r="F6" s="32">
        <v>0.68530000000000002</v>
      </c>
      <c r="G6" s="35" t="s">
        <v>57</v>
      </c>
    </row>
    <row r="7" spans="2:7" x14ac:dyDescent="0.2">
      <c r="B7" s="48" t="s">
        <v>58</v>
      </c>
      <c r="C7" s="49">
        <v>0.94579999999999997</v>
      </c>
      <c r="D7" s="50" t="s">
        <v>57</v>
      </c>
      <c r="E7" s="51" t="str">
        <f>B7</f>
        <v>Gas Price</v>
      </c>
      <c r="F7" s="49">
        <v>0.99</v>
      </c>
      <c r="G7" s="52" t="s">
        <v>57</v>
      </c>
    </row>
    <row r="8" spans="2:7" x14ac:dyDescent="0.2">
      <c r="B8" s="34" t="s">
        <v>59</v>
      </c>
      <c r="C8" s="32">
        <v>0.27160000000000001</v>
      </c>
      <c r="D8" s="33" t="s">
        <v>57</v>
      </c>
      <c r="E8" s="41" t="s">
        <v>59</v>
      </c>
      <c r="F8" s="32">
        <v>0.15659999999999999</v>
      </c>
      <c r="G8" s="35" t="s">
        <v>57</v>
      </c>
    </row>
    <row r="9" spans="2:7" x14ac:dyDescent="0.2">
      <c r="B9" s="48" t="s">
        <v>60</v>
      </c>
      <c r="C9" s="49">
        <v>0.01</v>
      </c>
      <c r="D9" s="50" t="s">
        <v>53</v>
      </c>
      <c r="E9" s="51" t="s">
        <v>60</v>
      </c>
      <c r="F9" s="49">
        <v>0.01</v>
      </c>
      <c r="G9" s="52" t="s">
        <v>53</v>
      </c>
    </row>
    <row r="10" spans="2:7" ht="17" thickBot="1" x14ac:dyDescent="0.25">
      <c r="B10" s="36" t="s">
        <v>61</v>
      </c>
      <c r="C10" s="37">
        <v>0.01</v>
      </c>
      <c r="D10" s="38" t="s">
        <v>53</v>
      </c>
      <c r="E10" s="42" t="s">
        <v>61</v>
      </c>
      <c r="F10" s="37">
        <v>0.01</v>
      </c>
      <c r="G10" s="39" t="s">
        <v>53</v>
      </c>
    </row>
    <row r="11" spans="2:7" x14ac:dyDescent="0.2">
      <c r="C11" s="28"/>
    </row>
    <row r="12" spans="2:7" x14ac:dyDescent="0.2">
      <c r="C12" s="28"/>
    </row>
    <row r="13" spans="2:7" x14ac:dyDescent="0.2">
      <c r="C13" s="28"/>
    </row>
    <row r="14" spans="2:7" x14ac:dyDescent="0.2">
      <c r="C14" s="28"/>
    </row>
  </sheetData>
  <mergeCells count="2">
    <mergeCell ref="E3:G3"/>
    <mergeCell ref="B3:D3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936FA9-A330-7C4E-89B4-4A3940E7CDEF}">
  <dimension ref="A1:H10"/>
  <sheetViews>
    <sheetView workbookViewId="0">
      <selection activeCell="D21" sqref="D21"/>
    </sheetView>
  </sheetViews>
  <sheetFormatPr baseColWidth="10" defaultRowHeight="16" x14ac:dyDescent="0.2"/>
  <cols>
    <col min="4" max="4" width="16.83203125" customWidth="1"/>
    <col min="5" max="5" width="10" customWidth="1"/>
    <col min="8" max="8" width="15.83203125" customWidth="1"/>
  </cols>
  <sheetData>
    <row r="1" spans="1:8" x14ac:dyDescent="0.2">
      <c r="A1" s="152" t="s">
        <v>11</v>
      </c>
      <c r="B1" s="152"/>
      <c r="C1" s="152"/>
      <c r="D1" s="152"/>
      <c r="E1" s="152"/>
      <c r="F1" s="152"/>
      <c r="G1" s="152"/>
      <c r="H1" s="152"/>
    </row>
    <row r="2" spans="1:8" x14ac:dyDescent="0.2">
      <c r="A2" s="2" t="s">
        <v>12</v>
      </c>
      <c r="B2" s="1"/>
      <c r="C2" s="1"/>
      <c r="D2" s="1"/>
      <c r="E2" s="2" t="s">
        <v>13</v>
      </c>
      <c r="F2" s="1"/>
      <c r="G2" s="1"/>
      <c r="H2" s="1"/>
    </row>
    <row r="3" spans="1:8" x14ac:dyDescent="0.2">
      <c r="A3" s="2" t="s">
        <v>2</v>
      </c>
      <c r="B3" s="2"/>
      <c r="C3" s="2"/>
      <c r="D3" s="2"/>
      <c r="E3" s="2" t="s">
        <v>2</v>
      </c>
      <c r="F3" s="2"/>
      <c r="G3" s="2"/>
      <c r="H3" s="2"/>
    </row>
    <row r="4" spans="1:8" x14ac:dyDescent="0.2">
      <c r="A4" s="2" t="s">
        <v>3</v>
      </c>
      <c r="B4" s="2"/>
      <c r="C4" s="2"/>
      <c r="D4" s="2"/>
      <c r="E4" s="2" t="s">
        <v>3</v>
      </c>
      <c r="F4" s="2"/>
      <c r="G4" s="2"/>
      <c r="H4" s="2"/>
    </row>
    <row r="5" spans="1:8" x14ac:dyDescent="0.2">
      <c r="A5" s="2" t="s">
        <v>4</v>
      </c>
      <c r="B5" s="2"/>
      <c r="C5" s="2"/>
      <c r="D5" s="2"/>
      <c r="E5" s="2" t="s">
        <v>4</v>
      </c>
      <c r="F5" s="2"/>
      <c r="G5" s="2"/>
      <c r="H5" s="2"/>
    </row>
    <row r="6" spans="1:8" x14ac:dyDescent="0.2">
      <c r="A6" s="152" t="s">
        <v>14</v>
      </c>
      <c r="B6" s="152"/>
      <c r="C6" s="152"/>
      <c r="D6" s="152"/>
      <c r="E6" s="152"/>
      <c r="F6" s="152"/>
      <c r="G6" s="152"/>
      <c r="H6" s="152"/>
    </row>
    <row r="7" spans="1:8" x14ac:dyDescent="0.2">
      <c r="A7" s="2" t="s">
        <v>12</v>
      </c>
      <c r="B7" s="2"/>
      <c r="C7" s="2"/>
      <c r="D7" s="2"/>
      <c r="E7" s="2" t="s">
        <v>13</v>
      </c>
      <c r="F7" s="2"/>
      <c r="G7" s="2"/>
      <c r="H7" s="2"/>
    </row>
    <row r="8" spans="1:8" x14ac:dyDescent="0.2">
      <c r="A8" s="2" t="s">
        <v>2</v>
      </c>
      <c r="B8" s="2"/>
      <c r="C8" s="2"/>
      <c r="D8" s="2"/>
      <c r="E8" s="2" t="s">
        <v>2</v>
      </c>
      <c r="F8" s="2"/>
      <c r="G8" s="2"/>
      <c r="H8" s="2"/>
    </row>
    <row r="9" spans="1:8" x14ac:dyDescent="0.2">
      <c r="A9" s="2" t="s">
        <v>3</v>
      </c>
      <c r="B9" s="2"/>
      <c r="C9" s="2"/>
      <c r="D9" s="2"/>
      <c r="E9" s="2" t="s">
        <v>3</v>
      </c>
      <c r="F9" s="2"/>
      <c r="G9" s="2"/>
      <c r="H9" s="2"/>
    </row>
    <row r="10" spans="1:8" x14ac:dyDescent="0.2">
      <c r="A10" s="2" t="s">
        <v>4</v>
      </c>
      <c r="B10" s="2"/>
      <c r="C10" s="2"/>
      <c r="D10" s="2"/>
      <c r="E10" s="2" t="s">
        <v>4</v>
      </c>
      <c r="F10" s="2"/>
      <c r="G10" s="2"/>
      <c r="H10" s="2"/>
    </row>
  </sheetData>
  <mergeCells count="2">
    <mergeCell ref="A1:H1"/>
    <mergeCell ref="A6:H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E837A8-A94A-044C-BB3E-7B73EC163796}">
  <dimension ref="A1:K103"/>
  <sheetViews>
    <sheetView zoomScale="82" zoomScaleNormal="70" workbookViewId="0">
      <selection activeCell="J80" sqref="J80"/>
    </sheetView>
  </sheetViews>
  <sheetFormatPr baseColWidth="10" defaultRowHeight="16" x14ac:dyDescent="0.2"/>
  <cols>
    <col min="1" max="1" width="16.5" bestFit="1" customWidth="1"/>
    <col min="2" max="2" width="16.83203125" bestFit="1" customWidth="1"/>
    <col min="5" max="5" width="7.83203125" bestFit="1" customWidth="1"/>
    <col min="6" max="6" width="3.1640625" customWidth="1"/>
    <col min="7" max="7" width="16.83203125" bestFit="1" customWidth="1"/>
    <col min="10" max="10" width="8.1640625" customWidth="1"/>
  </cols>
  <sheetData>
    <row r="1" spans="1:11" s="10" customFormat="1" x14ac:dyDescent="0.2"/>
    <row r="2" spans="1:11" ht="17" thickBot="1" x14ac:dyDescent="0.25">
      <c r="A2" s="10"/>
      <c r="B2" s="4" t="s">
        <v>15</v>
      </c>
      <c r="C2" s="4" t="s">
        <v>16</v>
      </c>
      <c r="D2" s="4" t="s">
        <v>17</v>
      </c>
      <c r="E2" s="4" t="s">
        <v>19</v>
      </c>
      <c r="F2" s="10"/>
      <c r="G2" s="4" t="s">
        <v>25</v>
      </c>
      <c r="H2" s="4" t="s">
        <v>16</v>
      </c>
      <c r="I2" s="4" t="s">
        <v>17</v>
      </c>
      <c r="J2" s="4" t="s">
        <v>19</v>
      </c>
      <c r="K2" s="10"/>
    </row>
    <row r="3" spans="1:11" x14ac:dyDescent="0.2">
      <c r="A3" s="10"/>
      <c r="B3" s="5" t="s">
        <v>20</v>
      </c>
      <c r="C3" s="19">
        <v>2.0299999999999998</v>
      </c>
      <c r="D3" s="19">
        <v>2.0299999999999998</v>
      </c>
      <c r="E3" s="19">
        <v>0.31</v>
      </c>
      <c r="F3" s="20"/>
      <c r="G3" s="21" t="s">
        <v>20</v>
      </c>
      <c r="H3" s="19">
        <v>25.59</v>
      </c>
      <c r="I3" s="19">
        <v>25.59</v>
      </c>
      <c r="J3" s="19">
        <v>2.04</v>
      </c>
      <c r="K3" s="10"/>
    </row>
    <row r="4" spans="1:11" x14ac:dyDescent="0.2">
      <c r="A4" s="10"/>
      <c r="B4" s="3" t="s">
        <v>21</v>
      </c>
      <c r="C4" s="22">
        <v>5.0999999999999996</v>
      </c>
      <c r="D4" s="22">
        <v>4.25</v>
      </c>
      <c r="E4" s="22">
        <v>0.65</v>
      </c>
      <c r="F4" s="20"/>
      <c r="G4" s="23" t="s">
        <v>21</v>
      </c>
      <c r="H4" s="22">
        <v>23.23</v>
      </c>
      <c r="I4" s="22">
        <v>19.97</v>
      </c>
      <c r="J4" s="22">
        <v>1.8</v>
      </c>
      <c r="K4" s="10"/>
    </row>
    <row r="5" spans="1:11" x14ac:dyDescent="0.2">
      <c r="A5" s="10"/>
      <c r="B5" s="7" t="s">
        <v>22</v>
      </c>
      <c r="C5" s="17">
        <v>9.98</v>
      </c>
      <c r="D5" s="17">
        <v>6.93</v>
      </c>
      <c r="E5" s="17">
        <v>1.07</v>
      </c>
      <c r="F5" s="20"/>
      <c r="G5" s="24" t="s">
        <v>22</v>
      </c>
      <c r="H5" s="17">
        <v>29.3</v>
      </c>
      <c r="I5" s="17">
        <v>25.07</v>
      </c>
      <c r="J5" s="17">
        <v>2.37</v>
      </c>
      <c r="K5" s="10"/>
    </row>
    <row r="6" spans="1:11" x14ac:dyDescent="0.2">
      <c r="A6" s="10"/>
      <c r="B6" s="3" t="s">
        <v>23</v>
      </c>
      <c r="C6" s="22">
        <v>9.7899999999999991</v>
      </c>
      <c r="D6" s="22">
        <v>7.11</v>
      </c>
      <c r="E6" s="22">
        <v>1.1000000000000001</v>
      </c>
      <c r="F6" s="20"/>
      <c r="G6" s="23" t="s">
        <v>23</v>
      </c>
      <c r="H6" s="22">
        <v>34.520000000000003</v>
      </c>
      <c r="I6" s="22">
        <v>28.06</v>
      </c>
      <c r="J6" s="22">
        <v>2.65</v>
      </c>
      <c r="K6" s="10"/>
    </row>
    <row r="7" spans="1:11" x14ac:dyDescent="0.2">
      <c r="A7" s="10"/>
      <c r="B7" s="7" t="s">
        <v>24</v>
      </c>
      <c r="C7" s="17">
        <v>9.61</v>
      </c>
      <c r="D7" s="17">
        <v>7.22</v>
      </c>
      <c r="E7" s="17">
        <v>1.1200000000000001</v>
      </c>
      <c r="F7" s="20"/>
      <c r="G7" s="24" t="s">
        <v>24</v>
      </c>
      <c r="H7" s="17">
        <v>40.67</v>
      </c>
      <c r="I7" s="17">
        <v>30.78</v>
      </c>
      <c r="J7" s="17">
        <v>2.84</v>
      </c>
      <c r="K7" s="10"/>
    </row>
    <row r="8" spans="1:11" x14ac:dyDescent="0.2">
      <c r="A8" s="10"/>
      <c r="B8" s="10"/>
      <c r="C8" s="20"/>
      <c r="D8" s="20"/>
      <c r="E8" s="20"/>
      <c r="F8" s="20"/>
      <c r="G8" s="20"/>
      <c r="H8" s="20"/>
      <c r="I8" s="20"/>
      <c r="J8" s="20"/>
      <c r="K8" s="10"/>
    </row>
    <row r="9" spans="1:11" ht="17" thickBot="1" x14ac:dyDescent="0.25">
      <c r="A9" s="10"/>
      <c r="B9" s="4" t="s">
        <v>18</v>
      </c>
      <c r="C9" s="25" t="s">
        <v>16</v>
      </c>
      <c r="D9" s="25" t="s">
        <v>17</v>
      </c>
      <c r="E9" s="25" t="s">
        <v>19</v>
      </c>
      <c r="F9" s="20"/>
      <c r="G9" s="25" t="s">
        <v>33</v>
      </c>
      <c r="H9" s="25" t="s">
        <v>16</v>
      </c>
      <c r="I9" s="25" t="s">
        <v>17</v>
      </c>
      <c r="J9" s="25" t="s">
        <v>19</v>
      </c>
      <c r="K9" s="10"/>
    </row>
    <row r="10" spans="1:11" x14ac:dyDescent="0.2">
      <c r="A10" s="10"/>
      <c r="B10" s="5" t="s">
        <v>20</v>
      </c>
      <c r="C10" s="15">
        <v>3.3</v>
      </c>
      <c r="D10" s="15">
        <v>3.3</v>
      </c>
      <c r="E10" s="15">
        <v>0.51</v>
      </c>
      <c r="F10" s="20"/>
      <c r="G10" s="21" t="s">
        <v>20</v>
      </c>
      <c r="H10" s="15">
        <v>34.950000000000003</v>
      </c>
      <c r="I10" s="15">
        <v>34.950000000000003</v>
      </c>
      <c r="J10" s="15">
        <v>3.11</v>
      </c>
      <c r="K10" s="10"/>
    </row>
    <row r="11" spans="1:11" x14ac:dyDescent="0.2">
      <c r="A11" s="10"/>
      <c r="B11" s="6" t="s">
        <v>21</v>
      </c>
      <c r="C11" s="16">
        <v>11.76</v>
      </c>
      <c r="D11" s="16">
        <v>10.18</v>
      </c>
      <c r="E11" s="16">
        <v>1.57</v>
      </c>
      <c r="F11" s="20"/>
      <c r="G11" s="26" t="s">
        <v>21</v>
      </c>
      <c r="H11" s="16">
        <v>30.7</v>
      </c>
      <c r="I11" s="16">
        <v>25.09</v>
      </c>
      <c r="J11" s="16">
        <v>2.37</v>
      </c>
      <c r="K11" s="10"/>
    </row>
    <row r="12" spans="1:11" x14ac:dyDescent="0.2">
      <c r="A12" s="10"/>
      <c r="B12" s="7" t="s">
        <v>22</v>
      </c>
      <c r="C12" s="17">
        <v>12.24</v>
      </c>
      <c r="D12" s="17">
        <v>10.039999999999999</v>
      </c>
      <c r="E12" s="17">
        <v>1.56</v>
      </c>
      <c r="F12" s="20"/>
      <c r="G12" s="24" t="s">
        <v>22</v>
      </c>
      <c r="H12" s="17">
        <v>33.92</v>
      </c>
      <c r="I12" s="17">
        <v>27.97</v>
      </c>
      <c r="J12" s="17">
        <v>2.75</v>
      </c>
      <c r="K12" s="10"/>
    </row>
    <row r="13" spans="1:11" x14ac:dyDescent="0.2">
      <c r="A13" s="10"/>
      <c r="B13" s="6" t="s">
        <v>23</v>
      </c>
      <c r="C13" s="16">
        <v>12.31</v>
      </c>
      <c r="D13" s="16">
        <v>10.45</v>
      </c>
      <c r="E13" s="16">
        <v>1.62</v>
      </c>
      <c r="F13" s="20"/>
      <c r="G13" s="26" t="s">
        <v>23</v>
      </c>
      <c r="H13" s="16">
        <v>36.36</v>
      </c>
      <c r="I13" s="16">
        <v>29.47</v>
      </c>
      <c r="J13" s="16">
        <v>2.86</v>
      </c>
      <c r="K13" s="10"/>
    </row>
    <row r="14" spans="1:11" x14ac:dyDescent="0.2">
      <c r="A14" s="10"/>
      <c r="B14" s="7" t="s">
        <v>24</v>
      </c>
      <c r="C14" s="17">
        <v>13.22</v>
      </c>
      <c r="D14" s="17">
        <v>11.21</v>
      </c>
      <c r="E14" s="17">
        <v>1.74</v>
      </c>
      <c r="F14" s="20"/>
      <c r="G14" s="24" t="s">
        <v>24</v>
      </c>
      <c r="H14" s="17">
        <v>43.17</v>
      </c>
      <c r="I14" s="17">
        <v>32.96</v>
      </c>
      <c r="J14" s="17">
        <v>3.13</v>
      </c>
      <c r="K14" s="10"/>
    </row>
    <row r="15" spans="1:11" x14ac:dyDescent="0.2">
      <c r="A15" s="10"/>
      <c r="B15" s="10"/>
      <c r="C15" s="20"/>
      <c r="D15" s="20"/>
      <c r="E15" s="20"/>
      <c r="F15" s="20"/>
      <c r="G15" s="20"/>
      <c r="H15" s="20"/>
      <c r="I15" s="20"/>
      <c r="J15" s="20"/>
      <c r="K15" s="10"/>
    </row>
    <row r="16" spans="1:11" ht="17" thickBot="1" x14ac:dyDescent="0.25">
      <c r="A16" s="10"/>
      <c r="B16" s="4" t="s">
        <v>31</v>
      </c>
      <c r="C16" s="25" t="s">
        <v>16</v>
      </c>
      <c r="D16" s="25" t="s">
        <v>17</v>
      </c>
      <c r="E16" s="25" t="s">
        <v>19</v>
      </c>
      <c r="F16" s="20"/>
      <c r="G16" s="25" t="s">
        <v>31</v>
      </c>
      <c r="H16" s="25" t="s">
        <v>16</v>
      </c>
      <c r="I16" s="25" t="s">
        <v>17</v>
      </c>
      <c r="J16" s="25" t="s">
        <v>19</v>
      </c>
      <c r="K16" s="10"/>
    </row>
    <row r="17" spans="1:11" x14ac:dyDescent="0.2">
      <c r="A17" s="10"/>
      <c r="B17" s="5" t="s">
        <v>26</v>
      </c>
      <c r="C17" s="27">
        <f>(C3-C10)/C3</f>
        <v>-0.62561576354679815</v>
      </c>
      <c r="D17" s="27">
        <f t="shared" ref="D17:E17" si="0">(D3-D10)/D3</f>
        <v>-0.62561576354679815</v>
      </c>
      <c r="E17" s="27">
        <f t="shared" si="0"/>
        <v>-0.64516129032258074</v>
      </c>
      <c r="F17" s="20"/>
      <c r="G17" s="21" t="s">
        <v>26</v>
      </c>
      <c r="H17" s="27">
        <f>(H3-H10)/H3</f>
        <v>-0.3657678780773741</v>
      </c>
      <c r="I17" s="27">
        <f t="shared" ref="I17:J17" si="1">(I3-I10)/I3</f>
        <v>-0.3657678780773741</v>
      </c>
      <c r="J17" s="27">
        <f t="shared" si="1"/>
        <v>-0.52450980392156854</v>
      </c>
      <c r="K17" s="10"/>
    </row>
    <row r="18" spans="1:11" x14ac:dyDescent="0.2">
      <c r="A18" s="10"/>
      <c r="B18" s="3" t="s">
        <v>27</v>
      </c>
      <c r="C18" s="27">
        <f t="shared" ref="C18:E18" si="2">(C4-C11)/C4</f>
        <v>-1.3058823529411765</v>
      </c>
      <c r="D18" s="27">
        <f t="shared" si="2"/>
        <v>-1.3952941176470588</v>
      </c>
      <c r="E18" s="27">
        <f t="shared" si="2"/>
        <v>-1.4153846153846155</v>
      </c>
      <c r="F18" s="20"/>
      <c r="G18" s="23" t="s">
        <v>27</v>
      </c>
      <c r="H18" s="27">
        <f t="shared" ref="H18:J18" si="3">(H4-H11)/H4</f>
        <v>-0.32156693930262586</v>
      </c>
      <c r="I18" s="27">
        <f t="shared" si="3"/>
        <v>-0.25638457686529803</v>
      </c>
      <c r="J18" s="27">
        <f t="shared" si="3"/>
        <v>-0.31666666666666671</v>
      </c>
      <c r="K18" s="10"/>
    </row>
    <row r="19" spans="1:11" x14ac:dyDescent="0.2">
      <c r="A19" s="10"/>
      <c r="B19" s="7" t="s">
        <v>28</v>
      </c>
      <c r="C19" s="27">
        <f t="shared" ref="C19:E19" si="4">(C5-C12)/C5</f>
        <v>-0.22645290581162322</v>
      </c>
      <c r="D19" s="27">
        <f t="shared" si="4"/>
        <v>-0.44877344877344871</v>
      </c>
      <c r="E19" s="27">
        <f t="shared" si="4"/>
        <v>-0.4579439252336448</v>
      </c>
      <c r="F19" s="20"/>
      <c r="G19" s="24" t="s">
        <v>28</v>
      </c>
      <c r="H19" s="27">
        <f t="shared" ref="H19:J19" si="5">(H5-H12)/H5</f>
        <v>-0.15767918088737204</v>
      </c>
      <c r="I19" s="27">
        <f t="shared" si="5"/>
        <v>-0.11567610690067805</v>
      </c>
      <c r="J19" s="27">
        <f t="shared" si="5"/>
        <v>-0.16033755274261599</v>
      </c>
      <c r="K19" s="10"/>
    </row>
    <row r="20" spans="1:11" x14ac:dyDescent="0.2">
      <c r="A20" s="10"/>
      <c r="B20" s="3" t="s">
        <v>29</v>
      </c>
      <c r="C20" s="27">
        <f t="shared" ref="C20:E20" si="6">(C6-C13)/C6</f>
        <v>-0.25740551583248228</v>
      </c>
      <c r="D20" s="27">
        <f t="shared" si="6"/>
        <v>-0.46976090014064681</v>
      </c>
      <c r="E20" s="27">
        <f t="shared" si="6"/>
        <v>-0.47272727272727272</v>
      </c>
      <c r="F20" s="20"/>
      <c r="G20" s="23" t="s">
        <v>29</v>
      </c>
      <c r="H20" s="27">
        <f t="shared" ref="H20:J20" si="7">(H6-H13)/H6</f>
        <v>-5.3302433371958176E-2</v>
      </c>
      <c r="I20" s="27">
        <f t="shared" si="7"/>
        <v>-5.0249465431218825E-2</v>
      </c>
      <c r="J20" s="27">
        <f t="shared" si="7"/>
        <v>-7.9245283018867907E-2</v>
      </c>
      <c r="K20" s="10"/>
    </row>
    <row r="21" spans="1:11" x14ac:dyDescent="0.2">
      <c r="A21" s="10"/>
      <c r="B21" s="7" t="s">
        <v>30</v>
      </c>
      <c r="C21" s="27">
        <f t="shared" ref="C21:E21" si="8">(C7-C14)/C7</f>
        <v>-0.37565036420395437</v>
      </c>
      <c r="D21" s="27">
        <f t="shared" si="8"/>
        <v>-0.55263157894736858</v>
      </c>
      <c r="E21" s="27">
        <f t="shared" si="8"/>
        <v>-0.55357142857142838</v>
      </c>
      <c r="F21" s="20"/>
      <c r="G21" s="24" t="s">
        <v>30</v>
      </c>
      <c r="H21" s="27">
        <f t="shared" ref="H21:J21" si="9">(H7-H14)/H7</f>
        <v>-6.1470371281042532E-2</v>
      </c>
      <c r="I21" s="27">
        <f>(I7-I14)/I7</f>
        <v>-7.0825211176088351E-2</v>
      </c>
      <c r="J21" s="27">
        <f t="shared" si="9"/>
        <v>-0.10211267605633804</v>
      </c>
      <c r="K21" s="10"/>
    </row>
    <row r="22" spans="1:11" x14ac:dyDescent="0.2">
      <c r="A22" s="11"/>
      <c r="B22" s="11"/>
      <c r="C22" s="11"/>
      <c r="D22" s="11"/>
      <c r="E22" s="12"/>
      <c r="F22" s="11"/>
      <c r="G22" s="11"/>
      <c r="H22" s="11"/>
      <c r="I22" s="11"/>
      <c r="J22" s="10"/>
      <c r="K22" s="10"/>
    </row>
    <row r="23" spans="1:11" x14ac:dyDescent="0.2">
      <c r="A23" s="11"/>
      <c r="B23" s="13"/>
      <c r="C23" s="13"/>
      <c r="D23" s="13"/>
      <c r="E23" s="12"/>
      <c r="F23" s="11"/>
      <c r="G23" s="13"/>
      <c r="H23" s="13"/>
      <c r="I23" s="13"/>
      <c r="J23" s="10"/>
      <c r="K23" s="10"/>
    </row>
    <row r="24" spans="1:11" ht="17" thickBot="1" x14ac:dyDescent="0.25">
      <c r="A24" s="9"/>
      <c r="B24" s="12"/>
      <c r="C24" s="12"/>
      <c r="D24" s="12"/>
      <c r="E24" s="12"/>
      <c r="F24" s="11"/>
      <c r="G24" s="12"/>
      <c r="H24" s="12"/>
      <c r="I24" s="12"/>
      <c r="J24" s="10"/>
      <c r="K24" s="10"/>
    </row>
    <row r="25" spans="1:11" ht="17" thickBot="1" x14ac:dyDescent="0.25">
      <c r="A25" s="11"/>
      <c r="B25" s="166" t="s">
        <v>32</v>
      </c>
      <c r="C25" s="167"/>
      <c r="D25" s="167"/>
      <c r="E25" s="167"/>
      <c r="F25" s="167"/>
      <c r="G25" s="167"/>
      <c r="H25" s="167"/>
      <c r="I25" s="167"/>
      <c r="J25" s="168"/>
      <c r="K25" s="10"/>
    </row>
    <row r="26" spans="1:11" ht="17" thickBot="1" x14ac:dyDescent="0.25">
      <c r="A26" s="11"/>
      <c r="B26" s="14" t="s">
        <v>15</v>
      </c>
      <c r="C26" s="14" t="s">
        <v>16</v>
      </c>
      <c r="D26" s="14" t="s">
        <v>17</v>
      </c>
      <c r="E26" s="14" t="s">
        <v>19</v>
      </c>
      <c r="F26" s="10"/>
      <c r="G26" s="14" t="s">
        <v>25</v>
      </c>
      <c r="H26" s="14" t="s">
        <v>16</v>
      </c>
      <c r="I26" s="14" t="s">
        <v>17</v>
      </c>
      <c r="J26" s="14" t="s">
        <v>19</v>
      </c>
      <c r="K26" s="10"/>
    </row>
    <row r="27" spans="1:11" x14ac:dyDescent="0.2">
      <c r="A27" s="11"/>
      <c r="B27" s="5" t="s">
        <v>20</v>
      </c>
      <c r="C27" s="19">
        <f>C3</f>
        <v>2.0299999999999998</v>
      </c>
      <c r="D27" s="19">
        <f t="shared" ref="D27:E27" si="10">D3</f>
        <v>2.0299999999999998</v>
      </c>
      <c r="E27" s="19">
        <f t="shared" si="10"/>
        <v>0.31</v>
      </c>
      <c r="F27" s="10"/>
      <c r="G27" s="5" t="s">
        <v>20</v>
      </c>
      <c r="H27" s="19">
        <f>H3</f>
        <v>25.59</v>
      </c>
      <c r="I27" s="19">
        <f t="shared" ref="I27:J27" si="11">I3</f>
        <v>25.59</v>
      </c>
      <c r="J27" s="19">
        <f t="shared" si="11"/>
        <v>2.04</v>
      </c>
      <c r="K27" s="10"/>
    </row>
    <row r="28" spans="1:11" x14ac:dyDescent="0.2">
      <c r="A28" s="10"/>
      <c r="B28" s="6" t="s">
        <v>21</v>
      </c>
      <c r="C28" s="19">
        <f t="shared" ref="C28:E31" si="12">C4</f>
        <v>5.0999999999999996</v>
      </c>
      <c r="D28" s="19">
        <f t="shared" si="12"/>
        <v>4.25</v>
      </c>
      <c r="E28" s="19">
        <f t="shared" si="12"/>
        <v>0.65</v>
      </c>
      <c r="F28" s="10"/>
      <c r="G28" s="6" t="s">
        <v>21</v>
      </c>
      <c r="H28" s="19">
        <f t="shared" ref="H28:J31" si="13">H4</f>
        <v>23.23</v>
      </c>
      <c r="I28" s="19">
        <f t="shared" si="13"/>
        <v>19.97</v>
      </c>
      <c r="J28" s="19">
        <f t="shared" si="13"/>
        <v>1.8</v>
      </c>
      <c r="K28" s="10"/>
    </row>
    <row r="29" spans="1:11" x14ac:dyDescent="0.2">
      <c r="A29" s="10"/>
      <c r="B29" s="7" t="s">
        <v>22</v>
      </c>
      <c r="C29" s="19">
        <f t="shared" si="12"/>
        <v>9.98</v>
      </c>
      <c r="D29" s="19">
        <f t="shared" si="12"/>
        <v>6.93</v>
      </c>
      <c r="E29" s="19">
        <f t="shared" si="12"/>
        <v>1.07</v>
      </c>
      <c r="F29" s="10"/>
      <c r="G29" s="7" t="s">
        <v>22</v>
      </c>
      <c r="H29" s="19">
        <f t="shared" si="13"/>
        <v>29.3</v>
      </c>
      <c r="I29" s="19">
        <f t="shared" si="13"/>
        <v>25.07</v>
      </c>
      <c r="J29" s="19">
        <f t="shared" si="13"/>
        <v>2.37</v>
      </c>
      <c r="K29" s="10"/>
    </row>
    <row r="30" spans="1:11" x14ac:dyDescent="0.2">
      <c r="A30" s="10"/>
      <c r="B30" s="6" t="s">
        <v>23</v>
      </c>
      <c r="C30" s="19">
        <f t="shared" si="12"/>
        <v>9.7899999999999991</v>
      </c>
      <c r="D30" s="19">
        <f t="shared" si="12"/>
        <v>7.11</v>
      </c>
      <c r="E30" s="19">
        <f t="shared" si="12"/>
        <v>1.1000000000000001</v>
      </c>
      <c r="F30" s="10"/>
      <c r="G30" s="6" t="s">
        <v>23</v>
      </c>
      <c r="H30" s="19">
        <f t="shared" si="13"/>
        <v>34.520000000000003</v>
      </c>
      <c r="I30" s="19">
        <f t="shared" si="13"/>
        <v>28.06</v>
      </c>
      <c r="J30" s="19">
        <f t="shared" si="13"/>
        <v>2.65</v>
      </c>
      <c r="K30" s="10"/>
    </row>
    <row r="31" spans="1:11" x14ac:dyDescent="0.2">
      <c r="A31" s="10"/>
      <c r="B31" s="7" t="s">
        <v>24</v>
      </c>
      <c r="C31" s="19">
        <f t="shared" si="12"/>
        <v>9.61</v>
      </c>
      <c r="D31" s="19">
        <f t="shared" si="12"/>
        <v>7.22</v>
      </c>
      <c r="E31" s="19">
        <f t="shared" si="12"/>
        <v>1.1200000000000001</v>
      </c>
      <c r="F31" s="10"/>
      <c r="G31" s="7" t="s">
        <v>24</v>
      </c>
      <c r="H31" s="19">
        <f t="shared" si="13"/>
        <v>40.67</v>
      </c>
      <c r="I31" s="19">
        <f t="shared" si="13"/>
        <v>30.78</v>
      </c>
      <c r="J31" s="19">
        <f t="shared" si="13"/>
        <v>2.84</v>
      </c>
      <c r="K31" s="10"/>
    </row>
    <row r="32" spans="1:11" x14ac:dyDescent="0.2">
      <c r="A32" s="10"/>
      <c r="B32" s="10"/>
      <c r="C32" s="10"/>
      <c r="D32" s="10"/>
      <c r="E32" s="10"/>
      <c r="F32" s="10"/>
      <c r="G32" s="10"/>
      <c r="H32" s="10"/>
      <c r="I32" s="10"/>
      <c r="J32" s="10"/>
      <c r="K32" s="10"/>
    </row>
    <row r="33" spans="1:11" ht="17" thickBot="1" x14ac:dyDescent="0.25">
      <c r="A33" s="10"/>
      <c r="B33" s="4" t="s">
        <v>15</v>
      </c>
      <c r="C33" s="4" t="s">
        <v>16</v>
      </c>
      <c r="D33" s="4" t="s">
        <v>17</v>
      </c>
      <c r="E33" s="4" t="s">
        <v>19</v>
      </c>
      <c r="F33" s="10"/>
      <c r="G33" s="4" t="s">
        <v>25</v>
      </c>
      <c r="H33" s="4" t="s">
        <v>16</v>
      </c>
      <c r="I33" s="4" t="s">
        <v>17</v>
      </c>
      <c r="J33" s="4" t="s">
        <v>19</v>
      </c>
      <c r="K33" s="10"/>
    </row>
    <row r="34" spans="1:11" x14ac:dyDescent="0.2">
      <c r="A34" s="10"/>
      <c r="B34" s="5" t="s">
        <v>20</v>
      </c>
      <c r="C34" s="15">
        <v>2.09</v>
      </c>
      <c r="D34" s="15">
        <v>2.09</v>
      </c>
      <c r="E34" s="15">
        <v>0.32</v>
      </c>
      <c r="F34" s="10"/>
      <c r="G34" s="5" t="s">
        <v>20</v>
      </c>
      <c r="H34" s="15">
        <v>15.93</v>
      </c>
      <c r="I34" s="15">
        <v>15.93</v>
      </c>
      <c r="J34" s="15">
        <v>1.68</v>
      </c>
      <c r="K34" s="10"/>
    </row>
    <row r="35" spans="1:11" x14ac:dyDescent="0.2">
      <c r="A35" s="10"/>
      <c r="B35" s="6" t="s">
        <v>21</v>
      </c>
      <c r="C35" s="16">
        <v>4.87</v>
      </c>
      <c r="D35" s="16">
        <v>4.0999999999999996</v>
      </c>
      <c r="E35" s="16">
        <v>0.63</v>
      </c>
      <c r="F35" s="10"/>
      <c r="G35" s="6" t="s">
        <v>21</v>
      </c>
      <c r="H35" s="16">
        <v>27.02</v>
      </c>
      <c r="I35" s="16">
        <v>22.58</v>
      </c>
      <c r="J35" s="16">
        <v>2.61</v>
      </c>
      <c r="K35" s="10"/>
    </row>
    <row r="36" spans="1:11" x14ac:dyDescent="0.2">
      <c r="A36" s="10"/>
      <c r="B36" s="7" t="s">
        <v>22</v>
      </c>
      <c r="C36" s="17">
        <v>8.73</v>
      </c>
      <c r="D36" s="17">
        <v>6.35</v>
      </c>
      <c r="E36" s="17">
        <v>0.98</v>
      </c>
      <c r="F36" s="10"/>
      <c r="G36" s="7" t="s">
        <v>22</v>
      </c>
      <c r="H36" s="17">
        <v>34.729999999999997</v>
      </c>
      <c r="I36" s="17">
        <v>29.91</v>
      </c>
      <c r="J36" s="17">
        <v>3.48</v>
      </c>
      <c r="K36" s="10"/>
    </row>
    <row r="37" spans="1:11" x14ac:dyDescent="0.2">
      <c r="A37" s="10"/>
      <c r="B37" s="6" t="s">
        <v>23</v>
      </c>
      <c r="C37" s="16">
        <v>8.6300000000000008</v>
      </c>
      <c r="D37" s="16">
        <v>6.53</v>
      </c>
      <c r="E37" s="16">
        <v>1.01</v>
      </c>
      <c r="F37" s="10"/>
      <c r="G37" s="6" t="s">
        <v>23</v>
      </c>
      <c r="H37" s="16">
        <v>37.36</v>
      </c>
      <c r="I37" s="16">
        <v>31.45</v>
      </c>
      <c r="J37" s="16">
        <v>3.65</v>
      </c>
      <c r="K37" s="10"/>
    </row>
    <row r="38" spans="1:11" x14ac:dyDescent="0.2">
      <c r="A38" s="10"/>
      <c r="B38" s="7" t="s">
        <v>24</v>
      </c>
      <c r="C38" s="17">
        <v>8.67</v>
      </c>
      <c r="D38" s="17">
        <v>6.81</v>
      </c>
      <c r="E38" s="17">
        <v>1.05</v>
      </c>
      <c r="F38" s="10"/>
      <c r="G38" s="7" t="s">
        <v>24</v>
      </c>
      <c r="H38" s="17">
        <v>43.65</v>
      </c>
      <c r="I38" s="17">
        <v>34.22</v>
      </c>
      <c r="J38" s="17">
        <v>3.91</v>
      </c>
      <c r="K38" s="10"/>
    </row>
    <row r="39" spans="1:11" x14ac:dyDescent="0.2">
      <c r="A39" s="10"/>
      <c r="B39" s="10"/>
      <c r="C39" s="10"/>
      <c r="D39" s="10"/>
      <c r="E39" s="10"/>
      <c r="F39" s="10"/>
      <c r="G39" s="10"/>
      <c r="H39" s="10"/>
      <c r="I39" s="10"/>
      <c r="J39" s="10"/>
      <c r="K39" s="10"/>
    </row>
    <row r="40" spans="1:11" ht="17" thickBot="1" x14ac:dyDescent="0.25">
      <c r="A40" s="10"/>
      <c r="B40" s="4" t="s">
        <v>34</v>
      </c>
      <c r="C40" s="4" t="s">
        <v>16</v>
      </c>
      <c r="D40" s="4" t="s">
        <v>17</v>
      </c>
      <c r="E40" s="4" t="s">
        <v>19</v>
      </c>
      <c r="F40" s="10"/>
      <c r="G40" s="4" t="s">
        <v>34</v>
      </c>
      <c r="H40" s="4" t="s">
        <v>16</v>
      </c>
      <c r="I40" s="4" t="s">
        <v>17</v>
      </c>
      <c r="J40" s="4" t="s">
        <v>19</v>
      </c>
      <c r="K40" s="10"/>
    </row>
    <row r="41" spans="1:11" x14ac:dyDescent="0.2">
      <c r="A41" s="10"/>
      <c r="B41" s="5" t="s">
        <v>26</v>
      </c>
      <c r="C41" s="8">
        <f>(C27-C34)/C27</f>
        <v>-2.9556650246305449E-2</v>
      </c>
      <c r="D41" s="8">
        <f t="shared" ref="D41:E41" si="14">(D27-D34)/D27</f>
        <v>-2.9556650246305449E-2</v>
      </c>
      <c r="E41" s="8">
        <f t="shared" si="14"/>
        <v>-3.2258064516129059E-2</v>
      </c>
      <c r="F41" s="10"/>
      <c r="G41" s="5" t="s">
        <v>26</v>
      </c>
      <c r="H41" s="8">
        <f>(H27-H34)/H27</f>
        <v>0.37749120750293086</v>
      </c>
      <c r="I41" s="8">
        <f t="shared" ref="I41:J41" si="15">(I27-I34)/I27</f>
        <v>0.37749120750293086</v>
      </c>
      <c r="J41" s="8">
        <f t="shared" si="15"/>
        <v>0.17647058823529416</v>
      </c>
      <c r="K41" s="10"/>
    </row>
    <row r="42" spans="1:11" x14ac:dyDescent="0.2">
      <c r="A42" s="10"/>
      <c r="B42" s="6" t="s">
        <v>27</v>
      </c>
      <c r="C42" s="18">
        <f t="shared" ref="C42:E42" si="16">(C28-C35)/C28</f>
        <v>4.5098039215686184E-2</v>
      </c>
      <c r="D42" s="18">
        <f t="shared" si="16"/>
        <v>3.5294117647058906E-2</v>
      </c>
      <c r="E42" s="18">
        <f t="shared" si="16"/>
        <v>3.0769230769230795E-2</v>
      </c>
      <c r="F42" s="10"/>
      <c r="G42" s="6" t="s">
        <v>27</v>
      </c>
      <c r="H42" s="18">
        <f t="shared" ref="H42:J42" si="17">(H28-H35)/H28</f>
        <v>-0.16315109771846745</v>
      </c>
      <c r="I42" s="18">
        <f t="shared" si="17"/>
        <v>-0.13069604406609914</v>
      </c>
      <c r="J42" s="18">
        <f t="shared" si="17"/>
        <v>-0.4499999999999999</v>
      </c>
      <c r="K42" s="10"/>
    </row>
    <row r="43" spans="1:11" x14ac:dyDescent="0.2">
      <c r="A43" s="10"/>
      <c r="B43" s="7" t="s">
        <v>28</v>
      </c>
      <c r="C43" s="8">
        <f t="shared" ref="C43:E43" si="18">(C29-C36)/C29</f>
        <v>0.12525050100200399</v>
      </c>
      <c r="D43" s="8">
        <f t="shared" si="18"/>
        <v>8.369408369408371E-2</v>
      </c>
      <c r="E43" s="8">
        <f t="shared" si="18"/>
        <v>8.4112149532710345E-2</v>
      </c>
      <c r="F43" s="10"/>
      <c r="G43" s="7" t="s">
        <v>28</v>
      </c>
      <c r="H43" s="8">
        <f t="shared" ref="H43:J43" si="19">(H29-H36)/H29</f>
        <v>-0.18532423208191112</v>
      </c>
      <c r="I43" s="8">
        <f t="shared" si="19"/>
        <v>-0.19305943358595931</v>
      </c>
      <c r="J43" s="8">
        <f t="shared" si="19"/>
        <v>-0.46835443037974678</v>
      </c>
      <c r="K43" s="10"/>
    </row>
    <row r="44" spans="1:11" x14ac:dyDescent="0.2">
      <c r="A44" s="10"/>
      <c r="B44" s="6" t="s">
        <v>29</v>
      </c>
      <c r="C44" s="18">
        <f t="shared" ref="C44:E44" si="20">(C30-C37)/C30</f>
        <v>0.11848825331971384</v>
      </c>
      <c r="D44" s="18">
        <f t="shared" si="20"/>
        <v>8.1575246132208165E-2</v>
      </c>
      <c r="E44" s="18">
        <f t="shared" si="20"/>
        <v>8.1818181818181887E-2</v>
      </c>
      <c r="F44" s="10"/>
      <c r="G44" s="6" t="s">
        <v>29</v>
      </c>
      <c r="H44" s="18">
        <f t="shared" ref="H44:J44" si="21">(H30-H37)/H30</f>
        <v>-8.2271147161065927E-2</v>
      </c>
      <c r="I44" s="18">
        <f t="shared" si="21"/>
        <v>-0.12081254454739845</v>
      </c>
      <c r="J44" s="18">
        <f t="shared" si="21"/>
        <v>-0.37735849056603776</v>
      </c>
      <c r="K44" s="10"/>
    </row>
    <row r="45" spans="1:11" x14ac:dyDescent="0.2">
      <c r="A45" s="10"/>
      <c r="B45" s="7" t="s">
        <v>30</v>
      </c>
      <c r="C45" s="8">
        <f t="shared" ref="C45:E45" si="22">(C31-C38)/C31</f>
        <v>9.7814776274713799E-2</v>
      </c>
      <c r="D45" s="8">
        <f t="shared" si="22"/>
        <v>5.6786703601108053E-2</v>
      </c>
      <c r="E45" s="8">
        <f t="shared" si="22"/>
        <v>6.2500000000000056E-2</v>
      </c>
      <c r="F45" s="10"/>
      <c r="G45" s="7" t="s">
        <v>30</v>
      </c>
      <c r="H45" s="8">
        <f t="shared" ref="H45" si="23">(H31-H38)/H31</f>
        <v>-7.3272682567002631E-2</v>
      </c>
      <c r="I45" s="8">
        <f>(I31-I38)/I31</f>
        <v>-0.11176088369070818</v>
      </c>
      <c r="J45" s="8">
        <f t="shared" ref="J45" si="24">(J31-J38)/J31</f>
        <v>-0.3767605633802818</v>
      </c>
      <c r="K45" s="10"/>
    </row>
    <row r="46" spans="1:11" x14ac:dyDescent="0.2">
      <c r="A46" s="10"/>
      <c r="B46" s="6" t="s">
        <v>35</v>
      </c>
      <c r="C46" s="18">
        <f>AVERAGE(C41:C45)</f>
        <v>7.1418983913162468E-2</v>
      </c>
      <c r="D46" s="18">
        <f t="shared" ref="D46:E46" si="25">AVERAGE(D41:D45)</f>
        <v>4.5558700165630669E-2</v>
      </c>
      <c r="E46" s="18">
        <f t="shared" si="25"/>
        <v>4.53882995207988E-2</v>
      </c>
      <c r="F46" s="10"/>
      <c r="G46" s="6" t="s">
        <v>35</v>
      </c>
      <c r="H46" s="18">
        <f>AVERAGE(H41:H45)</f>
        <v>-2.5305590405103252E-2</v>
      </c>
      <c r="I46" s="18">
        <f t="shared" ref="I46" si="26">AVERAGE(I41:I45)</f>
        <v>-3.576753967744685E-2</v>
      </c>
      <c r="J46" s="18">
        <f t="shared" ref="J46" si="27">AVERAGE(J41:J45)</f>
        <v>-0.29920057921815435</v>
      </c>
      <c r="K46" s="10"/>
    </row>
    <row r="47" spans="1:11" x14ac:dyDescent="0.2">
      <c r="A47" s="10"/>
      <c r="B47" s="10"/>
      <c r="C47" s="10"/>
      <c r="D47" s="10"/>
      <c r="E47" s="10"/>
      <c r="F47" s="10"/>
      <c r="G47" s="10"/>
      <c r="H47" s="10"/>
      <c r="I47" s="10"/>
      <c r="J47" s="10"/>
      <c r="K47" s="10"/>
    </row>
    <row r="48" spans="1:11" x14ac:dyDescent="0.2">
      <c r="A48" s="10"/>
      <c r="B48" s="10"/>
      <c r="C48" s="10"/>
      <c r="D48" s="10"/>
      <c r="E48" s="10"/>
      <c r="F48" s="10"/>
      <c r="G48" s="10"/>
      <c r="H48" s="10"/>
      <c r="I48" s="10"/>
      <c r="J48" s="10"/>
      <c r="K48" s="10"/>
    </row>
    <row r="50" spans="1:11" ht="17" thickBot="1" x14ac:dyDescent="0.25">
      <c r="A50" s="9"/>
      <c r="B50" s="12"/>
      <c r="C50" s="12"/>
      <c r="D50" s="12"/>
      <c r="E50" s="12"/>
      <c r="F50" s="11"/>
      <c r="G50" s="12"/>
      <c r="H50" s="12"/>
      <c r="I50" s="12"/>
      <c r="J50" s="10"/>
      <c r="K50" s="10"/>
    </row>
    <row r="51" spans="1:11" ht="17" thickBot="1" x14ac:dyDescent="0.25">
      <c r="A51" s="11"/>
      <c r="B51" s="166" t="s">
        <v>36</v>
      </c>
      <c r="C51" s="167"/>
      <c r="D51" s="167"/>
      <c r="E51" s="167"/>
      <c r="F51" s="167"/>
      <c r="G51" s="167"/>
      <c r="H51" s="167"/>
      <c r="I51" s="167"/>
      <c r="J51" s="168"/>
      <c r="K51" s="10"/>
    </row>
    <row r="52" spans="1:11" ht="17" thickBot="1" x14ac:dyDescent="0.25">
      <c r="A52" s="11"/>
      <c r="B52" s="14" t="s">
        <v>15</v>
      </c>
      <c r="C52" s="14" t="s">
        <v>16</v>
      </c>
      <c r="D52" s="14" t="s">
        <v>17</v>
      </c>
      <c r="E52" s="14" t="s">
        <v>19</v>
      </c>
      <c r="F52" s="10"/>
      <c r="G52" s="14" t="s">
        <v>25</v>
      </c>
      <c r="H52" s="14" t="s">
        <v>16</v>
      </c>
      <c r="I52" s="14" t="s">
        <v>17</v>
      </c>
      <c r="J52" s="14" t="s">
        <v>19</v>
      </c>
      <c r="K52" s="10"/>
    </row>
    <row r="53" spans="1:11" x14ac:dyDescent="0.2">
      <c r="A53" s="11"/>
      <c r="B53" s="5" t="s">
        <v>20</v>
      </c>
      <c r="C53" s="19">
        <f>C27</f>
        <v>2.0299999999999998</v>
      </c>
      <c r="D53" s="19">
        <f t="shared" ref="D53:E53" si="28">D27</f>
        <v>2.0299999999999998</v>
      </c>
      <c r="E53" s="19">
        <f t="shared" si="28"/>
        <v>0.31</v>
      </c>
      <c r="F53" s="10"/>
      <c r="G53" s="5" t="s">
        <v>20</v>
      </c>
      <c r="H53" s="19">
        <f>H27</f>
        <v>25.59</v>
      </c>
      <c r="I53" s="19">
        <f t="shared" ref="I53:J53" si="29">I27</f>
        <v>25.59</v>
      </c>
      <c r="J53" s="19">
        <f t="shared" si="29"/>
        <v>2.04</v>
      </c>
      <c r="K53" s="10"/>
    </row>
    <row r="54" spans="1:11" x14ac:dyDescent="0.2">
      <c r="A54" s="10"/>
      <c r="B54" s="6" t="s">
        <v>21</v>
      </c>
      <c r="C54" s="19">
        <f t="shared" ref="C54:E57" si="30">C28</f>
        <v>5.0999999999999996</v>
      </c>
      <c r="D54" s="19">
        <f t="shared" si="30"/>
        <v>4.25</v>
      </c>
      <c r="E54" s="19">
        <f t="shared" si="30"/>
        <v>0.65</v>
      </c>
      <c r="F54" s="10"/>
      <c r="G54" s="6" t="s">
        <v>21</v>
      </c>
      <c r="H54" s="19">
        <f t="shared" ref="H54:J57" si="31">H28</f>
        <v>23.23</v>
      </c>
      <c r="I54" s="19">
        <f t="shared" si="31"/>
        <v>19.97</v>
      </c>
      <c r="J54" s="19">
        <f t="shared" si="31"/>
        <v>1.8</v>
      </c>
      <c r="K54" s="10"/>
    </row>
    <row r="55" spans="1:11" x14ac:dyDescent="0.2">
      <c r="A55" s="10"/>
      <c r="B55" s="7" t="s">
        <v>22</v>
      </c>
      <c r="C55" s="19">
        <f t="shared" si="30"/>
        <v>9.98</v>
      </c>
      <c r="D55" s="19">
        <f t="shared" si="30"/>
        <v>6.93</v>
      </c>
      <c r="E55" s="19">
        <f t="shared" si="30"/>
        <v>1.07</v>
      </c>
      <c r="F55" s="10"/>
      <c r="G55" s="7" t="s">
        <v>22</v>
      </c>
      <c r="H55" s="19">
        <f t="shared" si="31"/>
        <v>29.3</v>
      </c>
      <c r="I55" s="19">
        <f t="shared" si="31"/>
        <v>25.07</v>
      </c>
      <c r="J55" s="19">
        <f t="shared" si="31"/>
        <v>2.37</v>
      </c>
      <c r="K55" s="10"/>
    </row>
    <row r="56" spans="1:11" x14ac:dyDescent="0.2">
      <c r="A56" s="10"/>
      <c r="B56" s="6" t="s">
        <v>23</v>
      </c>
      <c r="C56" s="19">
        <f t="shared" si="30"/>
        <v>9.7899999999999991</v>
      </c>
      <c r="D56" s="19">
        <f t="shared" si="30"/>
        <v>7.11</v>
      </c>
      <c r="E56" s="19">
        <f t="shared" si="30"/>
        <v>1.1000000000000001</v>
      </c>
      <c r="F56" s="10"/>
      <c r="G56" s="6" t="s">
        <v>23</v>
      </c>
      <c r="H56" s="19">
        <f t="shared" si="31"/>
        <v>34.520000000000003</v>
      </c>
      <c r="I56" s="19">
        <f t="shared" si="31"/>
        <v>28.06</v>
      </c>
      <c r="J56" s="19">
        <f t="shared" si="31"/>
        <v>2.65</v>
      </c>
      <c r="K56" s="10"/>
    </row>
    <row r="57" spans="1:11" x14ac:dyDescent="0.2">
      <c r="A57" s="10"/>
      <c r="B57" s="7" t="s">
        <v>24</v>
      </c>
      <c r="C57" s="19">
        <f t="shared" si="30"/>
        <v>9.61</v>
      </c>
      <c r="D57" s="19">
        <f t="shared" si="30"/>
        <v>7.22</v>
      </c>
      <c r="E57" s="19">
        <f t="shared" si="30"/>
        <v>1.1200000000000001</v>
      </c>
      <c r="F57" s="10"/>
      <c r="G57" s="7" t="s">
        <v>24</v>
      </c>
      <c r="H57" s="19">
        <f t="shared" si="31"/>
        <v>40.67</v>
      </c>
      <c r="I57" s="19">
        <f t="shared" si="31"/>
        <v>30.78</v>
      </c>
      <c r="J57" s="19">
        <f t="shared" si="31"/>
        <v>2.84</v>
      </c>
      <c r="K57" s="10"/>
    </row>
    <row r="58" spans="1:11" x14ac:dyDescent="0.2">
      <c r="A58" s="10"/>
      <c r="B58" s="10"/>
      <c r="C58" s="10"/>
      <c r="D58" s="10"/>
      <c r="E58" s="10"/>
      <c r="F58" s="10"/>
      <c r="G58" s="10"/>
      <c r="H58" s="10"/>
      <c r="I58" s="10"/>
      <c r="J58" s="10"/>
      <c r="K58" s="10"/>
    </row>
    <row r="59" spans="1:11" ht="17" thickBot="1" x14ac:dyDescent="0.25">
      <c r="A59" s="10"/>
      <c r="B59" s="4" t="s">
        <v>15</v>
      </c>
      <c r="C59" s="4" t="s">
        <v>16</v>
      </c>
      <c r="D59" s="4" t="s">
        <v>17</v>
      </c>
      <c r="E59" s="4" t="s">
        <v>19</v>
      </c>
      <c r="F59" s="10"/>
      <c r="G59" s="4" t="s">
        <v>25</v>
      </c>
      <c r="H59" s="4" t="s">
        <v>16</v>
      </c>
      <c r="I59" s="4" t="s">
        <v>17</v>
      </c>
      <c r="J59" s="4" t="s">
        <v>19</v>
      </c>
      <c r="K59" s="10"/>
    </row>
    <row r="60" spans="1:11" x14ac:dyDescent="0.2">
      <c r="A60" s="10"/>
      <c r="B60" s="5" t="s">
        <v>20</v>
      </c>
      <c r="C60" s="15">
        <v>15.51</v>
      </c>
      <c r="D60" s="15">
        <v>15.51</v>
      </c>
      <c r="E60" s="15">
        <v>2.5099999999999998</v>
      </c>
      <c r="F60" s="10"/>
      <c r="G60" s="5" t="s">
        <v>20</v>
      </c>
      <c r="H60" s="15">
        <v>19.86</v>
      </c>
      <c r="I60" s="15">
        <f>H60</f>
        <v>19.86</v>
      </c>
      <c r="J60" s="15">
        <v>2.1</v>
      </c>
      <c r="K60" s="10"/>
    </row>
    <row r="61" spans="1:11" x14ac:dyDescent="0.2">
      <c r="A61" s="10"/>
      <c r="B61" s="6" t="s">
        <v>21</v>
      </c>
      <c r="C61" s="16">
        <v>11.53</v>
      </c>
      <c r="D61" s="16">
        <v>7.77</v>
      </c>
      <c r="E61" s="16">
        <v>1.23</v>
      </c>
      <c r="F61" s="10"/>
      <c r="G61" s="6" t="s">
        <v>21</v>
      </c>
      <c r="H61" s="16">
        <v>29.26</v>
      </c>
      <c r="I61" s="17">
        <v>25.81</v>
      </c>
      <c r="J61" s="16">
        <v>2.69</v>
      </c>
      <c r="K61" s="10"/>
    </row>
    <row r="62" spans="1:11" x14ac:dyDescent="0.2">
      <c r="A62" s="10"/>
      <c r="B62" s="7" t="s">
        <v>22</v>
      </c>
      <c r="C62" s="17">
        <v>12.37</v>
      </c>
      <c r="D62" s="17">
        <v>8.35</v>
      </c>
      <c r="E62" s="17">
        <v>1.31</v>
      </c>
      <c r="F62" s="10"/>
      <c r="G62" s="7" t="s">
        <v>22</v>
      </c>
      <c r="H62" s="17">
        <v>31.72</v>
      </c>
      <c r="I62" s="17">
        <v>28.11</v>
      </c>
      <c r="J62" s="17">
        <v>2.95</v>
      </c>
      <c r="K62" s="10"/>
    </row>
    <row r="63" spans="1:11" x14ac:dyDescent="0.2">
      <c r="A63" s="10"/>
      <c r="B63" s="6" t="s">
        <v>23</v>
      </c>
      <c r="C63" s="16">
        <v>12.08</v>
      </c>
      <c r="D63" s="16">
        <v>8.27</v>
      </c>
      <c r="E63" s="16">
        <v>1.3</v>
      </c>
      <c r="F63" s="10"/>
      <c r="G63" s="6" t="s">
        <v>23</v>
      </c>
      <c r="H63" s="16">
        <v>33.590000000000003</v>
      </c>
      <c r="I63" s="16">
        <v>28.97</v>
      </c>
      <c r="J63" s="16">
        <v>3.07</v>
      </c>
      <c r="K63" s="10"/>
    </row>
    <row r="64" spans="1:11" x14ac:dyDescent="0.2">
      <c r="A64" s="10"/>
      <c r="B64" s="7" t="s">
        <v>24</v>
      </c>
      <c r="C64" s="17">
        <v>11.67</v>
      </c>
      <c r="D64" s="17">
        <v>8.39</v>
      </c>
      <c r="E64" s="17">
        <v>1.32</v>
      </c>
      <c r="F64" s="10"/>
      <c r="G64" s="7" t="s">
        <v>24</v>
      </c>
      <c r="H64" s="17">
        <v>33.36</v>
      </c>
      <c r="I64" s="17">
        <v>29.03</v>
      </c>
      <c r="J64" s="17">
        <v>3.07</v>
      </c>
      <c r="K64" s="10"/>
    </row>
    <row r="65" spans="1:11" x14ac:dyDescent="0.2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</row>
    <row r="66" spans="1:11" ht="17" thickBot="1" x14ac:dyDescent="0.25">
      <c r="A66" s="10"/>
      <c r="B66" s="4" t="s">
        <v>39</v>
      </c>
      <c r="C66" s="4" t="s">
        <v>16</v>
      </c>
      <c r="D66" s="4" t="s">
        <v>17</v>
      </c>
      <c r="E66" s="4" t="s">
        <v>19</v>
      </c>
      <c r="F66" s="10"/>
      <c r="G66" s="4" t="s">
        <v>40</v>
      </c>
      <c r="H66" s="4" t="s">
        <v>16</v>
      </c>
      <c r="I66" s="4" t="s">
        <v>17</v>
      </c>
      <c r="J66" s="4" t="s">
        <v>19</v>
      </c>
      <c r="K66" s="10"/>
    </row>
    <row r="67" spans="1:11" x14ac:dyDescent="0.2">
      <c r="A67" s="10"/>
      <c r="B67" s="5" t="s">
        <v>26</v>
      </c>
      <c r="C67" s="8">
        <f>(C53-C60)/C53</f>
        <v>-6.640394088669952</v>
      </c>
      <c r="D67" s="8">
        <f t="shared" ref="D67:E67" si="32">(D53-D60)/D53</f>
        <v>-6.640394088669952</v>
      </c>
      <c r="E67" s="8">
        <f t="shared" si="32"/>
        <v>-7.0967741935483861</v>
      </c>
      <c r="F67" s="10"/>
      <c r="G67" s="5" t="s">
        <v>26</v>
      </c>
      <c r="H67" s="8">
        <f>(H53-H60)/H53</f>
        <v>0.22391559202813602</v>
      </c>
      <c r="I67" s="8">
        <f t="shared" ref="I67:J67" si="33">(I53-I60)/I53</f>
        <v>0.22391559202813602</v>
      </c>
      <c r="J67" s="8">
        <f t="shared" si="33"/>
        <v>-2.9411764705882377E-2</v>
      </c>
      <c r="K67" s="10"/>
    </row>
    <row r="68" spans="1:11" x14ac:dyDescent="0.2">
      <c r="A68" s="10"/>
      <c r="B68" s="6" t="s">
        <v>27</v>
      </c>
      <c r="C68" s="18">
        <f t="shared" ref="C68:E68" si="34">(C54-C61)/C54</f>
        <v>-1.2607843137254902</v>
      </c>
      <c r="D68" s="18">
        <f t="shared" si="34"/>
        <v>-0.82823529411764696</v>
      </c>
      <c r="E68" s="18">
        <f t="shared" si="34"/>
        <v>-0.89230769230769225</v>
      </c>
      <c r="F68" s="10"/>
      <c r="G68" s="6" t="s">
        <v>27</v>
      </c>
      <c r="H68" s="18">
        <f t="shared" ref="H68:J68" si="35">(H54-H61)/H54</f>
        <v>-0.25957813172621613</v>
      </c>
      <c r="I68" s="18">
        <f t="shared" si="35"/>
        <v>-0.29243865798698049</v>
      </c>
      <c r="J68" s="18">
        <f t="shared" si="35"/>
        <v>-0.49444444444444435</v>
      </c>
      <c r="K68" s="10"/>
    </row>
    <row r="69" spans="1:11" x14ac:dyDescent="0.2">
      <c r="A69" s="10"/>
      <c r="B69" s="7" t="s">
        <v>28</v>
      </c>
      <c r="C69" s="8">
        <f t="shared" ref="C69:E69" si="36">(C55-C62)/C55</f>
        <v>-0.23947895791583154</v>
      </c>
      <c r="D69" s="8">
        <f t="shared" si="36"/>
        <v>-0.2049062049062049</v>
      </c>
      <c r="E69" s="8">
        <f t="shared" si="36"/>
        <v>-0.22429906542056072</v>
      </c>
      <c r="F69" s="10"/>
      <c r="G69" s="7" t="s">
        <v>28</v>
      </c>
      <c r="H69" s="8">
        <f t="shared" ref="H69:J69" si="37">(H55-H62)/H55</f>
        <v>-8.2593856655290038E-2</v>
      </c>
      <c r="I69" s="8">
        <f t="shared" si="37"/>
        <v>-0.12126047068209012</v>
      </c>
      <c r="J69" s="8">
        <f t="shared" si="37"/>
        <v>-0.24472573839662448</v>
      </c>
      <c r="K69" s="10"/>
    </row>
    <row r="70" spans="1:11" x14ac:dyDescent="0.2">
      <c r="A70" s="10"/>
      <c r="B70" s="6" t="s">
        <v>29</v>
      </c>
      <c r="C70" s="18">
        <f t="shared" ref="C70:E70" si="38">(C56-C63)/C56</f>
        <v>-0.23391215526046999</v>
      </c>
      <c r="D70" s="18">
        <f t="shared" si="38"/>
        <v>-0.16315049226441619</v>
      </c>
      <c r="E70" s="18">
        <f t="shared" si="38"/>
        <v>-0.18181818181818177</v>
      </c>
      <c r="F70" s="10"/>
      <c r="G70" s="6" t="s">
        <v>29</v>
      </c>
      <c r="H70" s="18">
        <f t="shared" ref="H70:J71" si="39">(H56-H63)/H56</f>
        <v>2.694090382387021E-2</v>
      </c>
      <c r="I70" s="18">
        <f t="shared" si="39"/>
        <v>-3.243050605844619E-2</v>
      </c>
      <c r="J70" s="18">
        <f t="shared" si="39"/>
        <v>-0.15849056603773581</v>
      </c>
      <c r="K70" s="10"/>
    </row>
    <row r="71" spans="1:11" x14ac:dyDescent="0.2">
      <c r="A71" s="10"/>
      <c r="B71" s="7" t="s">
        <v>30</v>
      </c>
      <c r="C71" s="8">
        <f t="shared" ref="C71:E71" si="40">(C57-C64)/C57</f>
        <v>-0.21436004162330913</v>
      </c>
      <c r="D71" s="8">
        <f t="shared" si="40"/>
        <v>-0.16204986149584499</v>
      </c>
      <c r="E71" s="8">
        <f t="shared" si="40"/>
        <v>-0.17857142857142852</v>
      </c>
      <c r="F71" s="10"/>
      <c r="G71" s="7" t="s">
        <v>30</v>
      </c>
      <c r="H71" s="8">
        <f t="shared" si="39"/>
        <v>0.17973936562576842</v>
      </c>
      <c r="I71" s="8">
        <f>(I57-I64)/I57</f>
        <v>5.6855100714749834E-2</v>
      </c>
      <c r="J71" s="8">
        <f t="shared" si="39"/>
        <v>-8.098591549295775E-2</v>
      </c>
      <c r="K71" s="10"/>
    </row>
    <row r="72" spans="1:11" x14ac:dyDescent="0.2">
      <c r="A72" s="10"/>
      <c r="B72" s="6" t="s">
        <v>35</v>
      </c>
      <c r="C72" s="18">
        <f>AVERAGE(C67:C71)</f>
        <v>-1.7177859114390102</v>
      </c>
      <c r="D72" s="18">
        <f t="shared" ref="D72:E72" si="41">AVERAGE(D67:D71)</f>
        <v>-1.599747188290813</v>
      </c>
      <c r="E72" s="18">
        <f t="shared" si="41"/>
        <v>-1.7147541123332499</v>
      </c>
      <c r="F72" s="10"/>
      <c r="G72" s="6" t="s">
        <v>35</v>
      </c>
      <c r="H72" s="18">
        <f>AVERAGE(H67:H71)</f>
        <v>1.7684774619253697E-2</v>
      </c>
      <c r="I72" s="18">
        <f t="shared" ref="I72:J72" si="42">AVERAGE(I67:I71)</f>
        <v>-3.3071788396926191E-2</v>
      </c>
      <c r="J72" s="18">
        <f t="shared" si="42"/>
        <v>-0.20161168581552893</v>
      </c>
      <c r="K72" s="10"/>
    </row>
    <row r="73" spans="1:11" x14ac:dyDescent="0.2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</row>
    <row r="75" spans="1:11" x14ac:dyDescent="0.2">
      <c r="A75" s="169" t="s">
        <v>37</v>
      </c>
      <c r="B75" s="169"/>
      <c r="C75" s="169"/>
      <c r="D75" s="169"/>
      <c r="E75" s="169"/>
      <c r="F75" s="169"/>
      <c r="G75" s="169"/>
    </row>
    <row r="103" spans="1:7" x14ac:dyDescent="0.2">
      <c r="A103" s="169" t="s">
        <v>38</v>
      </c>
      <c r="B103" s="169"/>
      <c r="C103" s="169"/>
      <c r="D103" s="169"/>
      <c r="E103" s="169"/>
      <c r="F103" s="169"/>
      <c r="G103" s="169"/>
    </row>
  </sheetData>
  <mergeCells count="4">
    <mergeCell ref="B25:J25"/>
    <mergeCell ref="B51:J51"/>
    <mergeCell ref="A75:G75"/>
    <mergeCell ref="A103:G10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VAR </vt:lpstr>
      <vt:lpstr>BVAR </vt:lpstr>
      <vt:lpstr>Sheet1</vt:lpstr>
      <vt:lpstr>DIKEY test</vt:lpstr>
      <vt:lpstr>Naïve </vt:lpstr>
      <vt:lpstr>ARIMA error difference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Nicklas Schmidt</dc:creator>
  <cp:lastModifiedBy>Nicklas Schmidt</cp:lastModifiedBy>
  <dcterms:created xsi:type="dcterms:W3CDTF">2022-04-24T12:08:00Z</dcterms:created>
  <dcterms:modified xsi:type="dcterms:W3CDTF">2022-06-07T20:06:31Z</dcterms:modified>
</cp:coreProperties>
</file>